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Documents\nfu\03_教学\10_国际项目\08_Dundee\"/>
    </mc:Choice>
  </mc:AlternateContent>
  <xr:revisionPtr revIDLastSave="0" documentId="13_ncr:1_{392CC1A7-3F10-45CE-BFD1-6110A116770F}" xr6:coauthVersionLast="47" xr6:coauthVersionMax="47" xr10:uidLastSave="{00000000-0000-0000-0000-000000000000}"/>
  <bookViews>
    <workbookView xWindow="-108" yWindow="-108" windowWidth="26136" windowHeight="16896" tabRatio="935" xr2:uid="{00000000-000D-0000-FFFF-FFFF00000000}"/>
  </bookViews>
  <sheets>
    <sheet name="附表一" sheetId="19" r:id="rId1"/>
    <sheet name="附表二" sheetId="7" r:id="rId2"/>
    <sheet name="附表三" sheetId="21" r:id="rId3"/>
  </sheets>
  <definedNames>
    <definedName name="_xlnm.Print_Titles" localSheetId="0">附表一!$2:$5</definedName>
  </definedNames>
  <calcPr calcId="181029" concurrentCalc="0"/>
</workbook>
</file>

<file path=xl/calcChain.xml><?xml version="1.0" encoding="utf-8"?>
<calcChain xmlns="http://schemas.openxmlformats.org/spreadsheetml/2006/main">
  <c r="D29" i="21" l="1"/>
  <c r="E28" i="21"/>
  <c r="D28" i="21"/>
  <c r="L15" i="7"/>
  <c r="L16" i="7"/>
  <c r="K15" i="7"/>
  <c r="K16" i="7"/>
  <c r="J16" i="7"/>
  <c r="I16" i="7"/>
  <c r="H16" i="7"/>
  <c r="G16" i="7"/>
  <c r="F16" i="7"/>
  <c r="E16" i="7"/>
  <c r="D16" i="7"/>
  <c r="C16" i="7"/>
  <c r="D15" i="7"/>
  <c r="C15" i="7"/>
  <c r="D14" i="7"/>
  <c r="C14" i="7"/>
  <c r="D13" i="7"/>
  <c r="C13" i="7"/>
  <c r="L12" i="7"/>
  <c r="K12" i="7"/>
  <c r="J12" i="7"/>
  <c r="I12" i="7"/>
  <c r="G12" i="7"/>
  <c r="F12" i="7"/>
  <c r="D12" i="7"/>
  <c r="C12" i="7"/>
  <c r="D5" i="7"/>
  <c r="C5" i="7"/>
  <c r="M93" i="19"/>
  <c r="L93" i="19"/>
  <c r="K93" i="19"/>
  <c r="J93" i="19"/>
  <c r="I93" i="19"/>
  <c r="G93" i="19"/>
  <c r="F93" i="19"/>
  <c r="Q75" i="19"/>
  <c r="P75" i="19"/>
  <c r="K75" i="19"/>
  <c r="G75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Q56" i="19"/>
  <c r="P56" i="19"/>
  <c r="O56" i="19"/>
  <c r="N56" i="19"/>
  <c r="M56" i="19"/>
  <c r="L56" i="19"/>
  <c r="K56" i="19"/>
  <c r="J56" i="19"/>
  <c r="I56" i="19"/>
  <c r="H56" i="19"/>
  <c r="G56" i="19"/>
  <c r="Q47" i="19"/>
  <c r="P47" i="19"/>
  <c r="O47" i="19"/>
  <c r="N47" i="19"/>
  <c r="M47" i="19"/>
  <c r="L47" i="19"/>
  <c r="K47" i="19"/>
  <c r="J47" i="19"/>
  <c r="I47" i="19"/>
  <c r="H47" i="19"/>
  <c r="G47" i="19"/>
  <c r="Q36" i="19"/>
  <c r="P36" i="19"/>
  <c r="O36" i="19"/>
  <c r="N36" i="19"/>
  <c r="M36" i="19"/>
  <c r="L36" i="19"/>
  <c r="K36" i="19"/>
  <c r="I36" i="19"/>
  <c r="H36" i="19"/>
  <c r="G36" i="19"/>
  <c r="F36" i="19"/>
  <c r="G16" i="19"/>
  <c r="G15" i="19"/>
  <c r="G14" i="19"/>
  <c r="G13" i="19"/>
</calcChain>
</file>

<file path=xl/sharedStrings.xml><?xml version="1.0" encoding="utf-8"?>
<sst xmlns="http://schemas.openxmlformats.org/spreadsheetml/2006/main" count="292" uniqueCount="268">
  <si>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</si>
  <si>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family val="1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</si>
  <si>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</si>
  <si>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family val="1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</si>
  <si>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family val="1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</si>
  <si>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</si>
  <si>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</si>
  <si>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</si>
  <si>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family val="1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</si>
  <si>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</si>
  <si>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</si>
  <si>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family val="1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</si>
  <si>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family val="1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</si>
  <si>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family val="1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</si>
  <si>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family val="1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</si>
  <si>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</si>
  <si>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</si>
  <si>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</si>
  <si>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t>高等数学（1）</t>
  </si>
  <si>
    <t>Advanced  Mathematics (1)</t>
  </si>
  <si>
    <t>线性代数</t>
  </si>
  <si>
    <t>Linear algebra and experiment</t>
  </si>
  <si>
    <t>高等数学（2）</t>
  </si>
  <si>
    <t>Advanced  Mathematics (2)</t>
  </si>
  <si>
    <t>大学物理（1）</t>
  </si>
  <si>
    <t>College Physics (1)</t>
  </si>
  <si>
    <t>大学物理（2）</t>
  </si>
  <si>
    <t>College Physics (2)</t>
  </si>
  <si>
    <t>概率论与数理统计</t>
  </si>
  <si>
    <t>Probability Theory and Mathematical Statistics</t>
  </si>
  <si>
    <t>离散数学</t>
  </si>
  <si>
    <t>Discrete Mathematics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</si>
  <si>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</si>
  <si>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</si>
  <si>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</si>
  <si>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</si>
  <si>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</si>
  <si>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</si>
  <si>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</si>
  <si>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</si>
  <si>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</si>
  <si>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</si>
  <si>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</si>
  <si>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</si>
  <si>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</si>
  <si>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</si>
  <si>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</si>
  <si>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</si>
  <si>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</si>
  <si>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</si>
  <si>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</si>
  <si>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</si>
  <si>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</si>
  <si>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</si>
  <si>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</si>
  <si>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</si>
  <si>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</si>
  <si>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</si>
  <si>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</si>
  <si>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</si>
  <si>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</si>
  <si>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</si>
  <si>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</si>
  <si>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</si>
  <si>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</si>
  <si>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</si>
  <si>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family val="1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</si>
  <si>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family val="1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family val="1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family val="1"/>
      </rPr>
      <t>4</t>
    </r>
    <r>
      <rPr>
        <sz val="9"/>
        <rFont val="宋体"/>
        <charset val="134"/>
      </rPr>
      <t>学分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</si>
  <si>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</si>
  <si>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</si>
  <si>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</si>
  <si>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</si>
  <si>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</si>
  <si>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</si>
  <si>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</si>
  <si>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</si>
  <si>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</si>
  <si>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</si>
  <si>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</si>
  <si>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family val="1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</si>
  <si>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</si>
  <si>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</si>
  <si>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</si>
  <si>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</si>
  <si>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</si>
  <si>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</si>
  <si>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family val="1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</si>
  <si>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</si>
  <si>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</si>
  <si>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t>校级公选课、学术报告型公选课、社会实践活动认定须修读满2学分</t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</si>
  <si>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</si>
  <si>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</si>
  <si>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</si>
  <si>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</si>
  <si>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</si>
  <si>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</si>
  <si>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</si>
  <si>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t>数据科学导论</t>
  </si>
  <si>
    <t>Introduction to Data Science</t>
  </si>
  <si>
    <t>高级语言程序设计</t>
  </si>
  <si>
    <t>Advance Language Programming</t>
  </si>
  <si>
    <t>Python程序设计</t>
  </si>
  <si>
    <t>Python Programming</t>
  </si>
  <si>
    <t>1.5+1.5</t>
  </si>
  <si>
    <t>操作系统原理</t>
  </si>
  <si>
    <t>Principle  of Operating System</t>
  </si>
  <si>
    <t>面向对象程序设计</t>
  </si>
  <si>
    <t>Object Oriented Programming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</si>
  <si>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</si>
  <si>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</si>
  <si>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</si>
  <si>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</si>
  <si>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t>数据结构与算法</t>
  </si>
  <si>
    <t>Data Structures and Algorithms</t>
  </si>
  <si>
    <t>大数据技术原理</t>
  </si>
  <si>
    <t>Big Data Processing Technology</t>
  </si>
  <si>
    <t>数据采集与预处理</t>
  </si>
  <si>
    <t>Data collection and preprocessing</t>
  </si>
  <si>
    <t>1+1</t>
  </si>
  <si>
    <t>计算机系统结构</t>
  </si>
  <si>
    <t>Computer System Architecture</t>
  </si>
  <si>
    <t>数据库原理</t>
  </si>
  <si>
    <t>Principle of Database</t>
  </si>
  <si>
    <t>分布式系统</t>
  </si>
  <si>
    <t>Distributed System</t>
  </si>
  <si>
    <t>人工智能原理</t>
  </si>
  <si>
    <t>Principle of Artificial Intelligence</t>
  </si>
  <si>
    <t>数据挖掘与机器学习</t>
  </si>
  <si>
    <t>Data  Mining and Machine Learning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</si>
  <si>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</si>
  <si>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family val="1"/>
      </rPr>
      <t xml:space="preserve"> </t>
    </r>
  </si>
  <si>
    <t>专业选修</t>
  </si>
  <si>
    <t>专业选修课</t>
  </si>
  <si>
    <t>人工智能基础与应用</t>
  </si>
  <si>
    <t>Foundation and Application of Intelligence</t>
  </si>
  <si>
    <t>数学建模与实践</t>
  </si>
  <si>
    <t>Mathematical Modeling and Practice</t>
  </si>
  <si>
    <t>数据仓库技术与应用</t>
  </si>
  <si>
    <t>Data Warehouse Technology and Applications</t>
  </si>
  <si>
    <t>Web编程技术</t>
  </si>
  <si>
    <t>Web Programming Technology</t>
  </si>
  <si>
    <t>软件工程</t>
  </si>
  <si>
    <t>Software Engineering</t>
  </si>
  <si>
    <t>数字图像处理及应用</t>
  </si>
  <si>
    <t>Digital image processing and Application</t>
  </si>
  <si>
    <t>算法设计与分析</t>
  </si>
  <si>
    <t>Algorithm Design and Analysis</t>
  </si>
  <si>
    <t>应用统计学</t>
  </si>
  <si>
    <t>Applied Statistics</t>
  </si>
  <si>
    <t>最优化理论</t>
  </si>
  <si>
    <t>Optimization Theory</t>
  </si>
  <si>
    <t>计算机视觉及应用</t>
  </si>
  <si>
    <t>Computer Vision and Application</t>
  </si>
  <si>
    <t>大数据分析与可视化</t>
  </si>
  <si>
    <t xml:space="preserve">Big Data Analysis and Visualization </t>
  </si>
  <si>
    <t>大数据技术与应用</t>
  </si>
  <si>
    <t>Big Data Technology and Applications</t>
  </si>
  <si>
    <t>大数据运维与云计算</t>
  </si>
  <si>
    <t>Big Data Operations and Cloud Computing</t>
  </si>
  <si>
    <t>大数据存储与管理</t>
  </si>
  <si>
    <t>Big data storage and management</t>
  </si>
  <si>
    <t>信息安全技术</t>
  </si>
  <si>
    <t>Information Security Technology</t>
  </si>
  <si>
    <t>自然语言处理</t>
  </si>
  <si>
    <t>Natural Language Processing</t>
  </si>
  <si>
    <r>
      <rPr>
        <sz val="9"/>
        <rFont val="宋体"/>
        <charset val="134"/>
      </rPr>
      <t>就业指导（理论</t>
    </r>
    <r>
      <rPr>
        <sz val="9"/>
        <rFont val="Times New Roman"/>
        <family val="1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</si>
  <si>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family val="1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</si>
  <si>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</si>
  <si>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</si>
  <si>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r>
      <rPr>
        <sz val="9"/>
        <rFont val="宋体"/>
        <charset val="134"/>
      </rPr>
      <t>高级语言程序设计实践</t>
    </r>
  </si>
  <si>
    <t>Practice of Advanced Language Programming</t>
  </si>
  <si>
    <r>
      <rPr>
        <sz val="9"/>
        <rFont val="宋体"/>
        <charset val="134"/>
      </rPr>
      <t>大学物理实验（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）</t>
    </r>
  </si>
  <si>
    <t>College Physics Experiments</t>
  </si>
  <si>
    <t>操作系统课程设计</t>
  </si>
  <si>
    <t>Course Design of Operating System</t>
  </si>
  <si>
    <t>数据结构与算法课程设计</t>
  </si>
  <si>
    <t>Course Design of Data Structure and Algorithm</t>
  </si>
  <si>
    <t>程序设计实训</t>
  </si>
  <si>
    <t>Programming Training</t>
  </si>
  <si>
    <t>分布式系统实践</t>
  </si>
  <si>
    <t>Practice of Distributed System</t>
  </si>
  <si>
    <t>大数据平台及编程实践</t>
  </si>
  <si>
    <t>Big Data Platform and Programming Practice</t>
  </si>
  <si>
    <t>数据存储与数据仓库实践</t>
  </si>
  <si>
    <t>Practice of Data Storage and Data Warehouse</t>
  </si>
  <si>
    <t>计算机网络实训</t>
  </si>
  <si>
    <t>Computer network training</t>
  </si>
  <si>
    <t>数据分析与挖掘实践</t>
  </si>
  <si>
    <t>Practice of Data Analysis and Mining</t>
  </si>
  <si>
    <t>大数据项目实践</t>
  </si>
  <si>
    <t>Big Data Project Practice</t>
  </si>
  <si>
    <t>大数据智能分析实训</t>
  </si>
  <si>
    <t>Big Data Intelligent Analysis Training</t>
  </si>
  <si>
    <r>
      <rPr>
        <sz val="9"/>
        <rFont val="宋体"/>
        <charset val="134"/>
      </rPr>
      <t>创业基础（实践）</t>
    </r>
  </si>
  <si>
    <t>Foundation of  Establishing a business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</si>
  <si>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</si>
  <si>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</si>
  <si>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family val="1"/>
      </rPr>
      <t>1</t>
    </r>
    <r>
      <rPr>
        <sz val="9"/>
        <rFont val="宋体"/>
        <charset val="134"/>
      </rPr>
      <t>周</t>
    </r>
  </si>
  <si>
    <t>企业项目实训</t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</si>
  <si>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</si>
  <si>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</si>
  <si>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</si>
  <si>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t>3周</t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</si>
  <si>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</si>
  <si>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</si>
  <si>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family val="1"/>
      </rPr>
      <t>12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</si>
  <si>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</si>
  <si>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family val="1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family val="1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family val="1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family val="1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family val="1"/>
      </rPr>
      <t xml:space="preserve">
3.</t>
    </r>
    <r>
      <rPr>
        <sz val="9"/>
        <rFont val="宋体"/>
        <charset val="134"/>
      </rPr>
      <t>认识实习一般安排在暑假进行。</t>
    </r>
    <r>
      <rPr>
        <sz val="9"/>
        <rFont val="Times New Roman"/>
        <family val="1"/>
      </rPr>
      <t xml:space="preserve">
4.</t>
    </r>
    <r>
      <rPr>
        <sz val="9"/>
        <rFont val="宋体"/>
        <charset val="134"/>
      </rPr>
      <t>选修课分三个方向课程：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 xml:space="preserve">方向一 数据分析师：应用统计学、数学建模与实践、大数据分析与可视化、数据仓库技术与应用 (查询层面)、最优化理论 (应用层面)
方向二 数据工程师：数据仓库技术与应用 (构建层面)、大数据存储与管理、大数据技术与应用、大数据运维与云计算、软件工程、信息安全技术
方向三 AI应用工程师：人工智能基础与应用、算法设计与分析、计算机视觉及应用、自然语言处理、数字图像处理及应用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</si>
  <si>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</si>
  <si>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</si>
  <si>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</si>
  <si>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</si>
  <si>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</si>
  <si>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</si>
  <si>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</si>
  <si>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</si>
  <si>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</si>
  <si>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</si>
  <si>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</si>
  <si>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</si>
  <si>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</si>
  <si>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</si>
  <si>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</si>
  <si>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r>
      <rPr>
        <sz val="9"/>
        <rFont val="宋体"/>
        <charset val="134"/>
      </rPr>
      <t>公共教育课</t>
    </r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</si>
  <si>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</si>
  <si>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</si>
  <si>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</si>
  <si>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</si>
  <si>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</si>
  <si>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</si>
  <si>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</si>
  <si>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</si>
  <si>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</si>
  <si>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</si>
  <si>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</si>
  <si>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sz val="9"/>
        <rFont val="宋体"/>
        <charset val="134"/>
      </rPr>
      <t>数据科学与大数据技术专业实习学期为第（</t>
    </r>
    <r>
      <rPr>
        <sz val="9"/>
        <rFont val="Times New Roman"/>
        <family val="1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family val="1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</si>
  <si>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</si>
  <si>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</si>
  <si>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r>
      <rPr>
        <b/>
        <sz val="9"/>
        <rFont val="宋体"/>
        <charset val="134"/>
      </rPr>
      <t>课程类别</t>
    </r>
  </si>
  <si>
    <r>
      <rPr>
        <b/>
        <sz val="9"/>
        <rFont val="宋体"/>
        <charset val="134"/>
      </rPr>
      <t>课程名称</t>
    </r>
  </si>
  <si>
    <r>
      <rPr>
        <b/>
        <sz val="9"/>
        <rFont val="宋体"/>
        <charset val="134"/>
      </rPr>
      <t>开设学时或周数（课程设计、实习实训等环节按周计算）</t>
    </r>
  </si>
  <si>
    <r>
      <rPr>
        <b/>
        <sz val="9"/>
        <rFont val="宋体"/>
        <charset val="134"/>
      </rPr>
      <t>开设学期</t>
    </r>
  </si>
  <si>
    <t>实践教学</t>
  </si>
  <si>
    <r>
      <rPr>
        <sz val="9"/>
        <rFont val="宋体"/>
        <charset val="134"/>
      </rPr>
      <t>工程实践与毕业设计</t>
    </r>
  </si>
  <si>
    <r>
      <rPr>
        <sz val="9"/>
        <rFont val="宋体"/>
        <charset val="134"/>
      </rPr>
      <t>操作系统课程设计</t>
    </r>
  </si>
  <si>
    <r>
      <rPr>
        <sz val="9"/>
        <rFont val="宋体"/>
        <charset val="134"/>
      </rPr>
      <t>数据结构与算法课程设计</t>
    </r>
  </si>
  <si>
    <r>
      <rPr>
        <sz val="9"/>
        <rFont val="宋体"/>
        <charset val="134"/>
      </rPr>
      <t>程序设计实训</t>
    </r>
  </si>
  <si>
    <r>
      <rPr>
        <sz val="9"/>
        <rFont val="宋体"/>
        <charset val="134"/>
      </rPr>
      <t>分布式系统实践</t>
    </r>
  </si>
  <si>
    <r>
      <rPr>
        <sz val="9"/>
        <rFont val="宋体"/>
        <charset val="134"/>
      </rPr>
      <t>大数据平台及编程实践</t>
    </r>
  </si>
  <si>
    <r>
      <rPr>
        <sz val="9"/>
        <rFont val="宋体"/>
        <charset val="134"/>
      </rPr>
      <t>数据存储与数据仓库实践</t>
    </r>
  </si>
  <si>
    <r>
      <rPr>
        <sz val="9"/>
        <rFont val="宋体"/>
        <charset val="134"/>
      </rPr>
      <t>计算机网络实训</t>
    </r>
  </si>
  <si>
    <r>
      <rPr>
        <sz val="9"/>
        <rFont val="宋体"/>
        <charset val="134"/>
      </rPr>
      <t>数据分析与挖掘实践</t>
    </r>
  </si>
  <si>
    <r>
      <rPr>
        <sz val="9"/>
        <rFont val="宋体"/>
        <charset val="134"/>
      </rPr>
      <t>大数据项目实践</t>
    </r>
  </si>
  <si>
    <r>
      <rPr>
        <sz val="9"/>
        <rFont val="宋体"/>
        <charset val="134"/>
      </rPr>
      <t>大数据智能分析实训</t>
    </r>
  </si>
  <si>
    <r>
      <rPr>
        <sz val="9"/>
        <rFont val="宋体"/>
        <charset val="134"/>
      </rPr>
      <t>企业项目实训</t>
    </r>
  </si>
  <si>
    <r>
      <rPr>
        <sz val="9"/>
        <rFont val="Times New Roman"/>
        <family val="1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</si>
  <si>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专业必修</t>
    </r>
  </si>
  <si>
    <r>
      <rPr>
        <sz val="9"/>
        <rFont val="Times New Roman"/>
        <family val="1"/>
      </rPr>
      <t>Python</t>
    </r>
    <r>
      <rPr>
        <sz val="9"/>
        <rFont val="宋体"/>
        <charset val="134"/>
      </rPr>
      <t>程序设计</t>
    </r>
  </si>
  <si>
    <r>
      <rPr>
        <sz val="9"/>
        <rFont val="宋体"/>
        <charset val="134"/>
      </rPr>
      <t>面向对象程序设计</t>
    </r>
  </si>
  <si>
    <r>
      <rPr>
        <sz val="9"/>
        <rFont val="宋体"/>
        <charset val="134"/>
      </rPr>
      <t>数据库原理</t>
    </r>
  </si>
  <si>
    <r>
      <rPr>
        <sz val="9"/>
        <rFont val="宋体"/>
        <charset val="134"/>
      </rPr>
      <t>数据挖掘与机器学习</t>
    </r>
  </si>
  <si>
    <r>
      <rPr>
        <sz val="9"/>
        <rFont val="宋体"/>
        <charset val="134"/>
      </rPr>
      <t>数据采集与预处理</t>
    </r>
  </si>
  <si>
    <t>专业选修（限定选修）</t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</si>
  <si>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</si>
  <si>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实践教学学分占比</t>
    </r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</si>
  <si>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family val="1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charset val="134"/>
      </rPr>
      <t>学分。</t>
    </r>
  </si>
  <si>
    <r>
      <t>1</t>
    </r>
    <r>
      <rPr>
        <sz val="9"/>
        <color rgb="FFFF0000"/>
        <rFont val="宋体"/>
        <family val="3"/>
        <charset val="134"/>
      </rPr>
      <t>周</t>
    </r>
  </si>
  <si>
    <r>
      <t>6</t>
    </r>
    <r>
      <rPr>
        <sz val="9"/>
        <color rgb="FFFF0000"/>
        <rFont val="宋体"/>
        <family val="3"/>
        <charset val="134"/>
      </rPr>
      <t>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</si>
</sst>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sz val="9"/>
      <name val="宋体"/>
      <charset val="134"/>
    </font>
    <font>
      <sz val="9"/>
      <name val="Times New Roman"/>
      <family val="1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楷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vertAlign val="superscript"/>
      <sz val="16"/>
      <name val="Times New Roman"/>
      <family val="1"/>
    </font>
    <font>
      <sz val="9"/>
      <name val="宋体"/>
      <charset val="134"/>
      <scheme val="minor"/>
    </font>
    <font>
      <b/>
      <sz val="9"/>
      <color rgb="FFFF0000"/>
      <name val="宋体"/>
      <charset val="134"/>
    </font>
    <font>
      <sz val="10.5"/>
      <name val="楷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Times New Roman"/>
      <family val="1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b/>
      <sz val="16"/>
      <color theme="1"/>
      <name val="宋体"/>
      <charset val="134"/>
    </font>
    <font>
      <b/>
      <sz val="9"/>
      <color rgb="FFFF0000"/>
      <name val="Times New Roman"/>
      <family val="1"/>
    </font>
    <font>
      <sz val="9"/>
      <name val="宋体"/>
      <family val="3"/>
      <charset val="134"/>
      <scheme val="minor"/>
    </font>
    <font>
      <sz val="9"/>
      <color rgb="FFFF0000"/>
      <name val="Times New Roman"/>
      <family val="1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24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>
      <alignment vertical="center"/>
    </xf>
    <xf numFmtId="0" fontId="18" fillId="0" borderId="0" xfId="0" applyFont="1">
      <alignment vertical="center"/>
    </xf>
    <xf numFmtId="0" fontId="8" fillId="0" borderId="1" xfId="1" applyFont="1" applyBorder="1" applyAlignment="1" applyProtection="1">
      <alignment vertical="center" wrapText="1"/>
      <protection locked="0"/>
    </xf>
    <xf numFmtId="0" fontId="7" fillId="0" borderId="0" xfId="0" applyFont="1" applyProtection="1">
      <alignment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21" fillId="0" borderId="0" xfId="0" applyFont="1" applyProtection="1">
      <alignment vertical="center"/>
      <protection locked="0"/>
    </xf>
    <xf numFmtId="0" fontId="30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8" fillId="0" borderId="6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11" xfId="1" applyFont="1" applyBorder="1" applyAlignment="1" applyProtection="1">
      <alignment horizontal="center" vertical="center" wrapText="1"/>
      <protection locked="0"/>
    </xf>
    <xf numFmtId="0" fontId="8" fillId="0" borderId="12" xfId="1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0" fontId="8" fillId="0" borderId="13" xfId="1" applyFont="1" applyBorder="1" applyAlignment="1" applyProtection="1">
      <alignment horizontal="center" vertical="center" wrapText="1"/>
      <protection locked="0"/>
    </xf>
    <xf numFmtId="0" fontId="8" fillId="0" borderId="9" xfId="1" applyFont="1" applyBorder="1" applyAlignment="1" applyProtection="1">
      <alignment horizontal="center" vertical="center" wrapText="1"/>
      <protection locked="0"/>
    </xf>
    <xf numFmtId="0" fontId="8" fillId="0" borderId="14" xfId="1" applyFont="1" applyBorder="1" applyAlignment="1" applyProtection="1">
      <alignment horizontal="center" vertical="center" wrapText="1"/>
      <protection locked="0"/>
    </xf>
    <xf numFmtId="0" fontId="8" fillId="0" borderId="15" xfId="1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32" fillId="0" borderId="1" xfId="1" applyFont="1" applyBorder="1" applyAlignment="1" applyProtection="1">
      <alignment horizontal="center" vertical="center" wrapText="1"/>
      <protection locked="0"/>
    </xf>
    <xf numFmtId="0" fontId="33" fillId="0" borderId="1" xfId="0" applyFont="1" applyBorder="1">
      <alignment vertical="center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4"/>
  <sheetViews>
    <sheetView tabSelected="1" workbookViewId="0">
      <pane ySplit="5" topLeftCell="A79" activePane="bottomLeft" state="frozen"/>
      <selection pane="bottomLeft" activeCell="T84" sqref="T84"/>
    </sheetView>
  </sheetViews>
  <sheetFormatPr defaultColWidth="9" defaultRowHeight="13.8" x14ac:dyDescent="0.25"/>
  <cols>
    <col min="1" max="1" width="3.44140625" style="24" customWidth="1"/>
    <col min="2" max="2" width="3.88671875" style="1" customWidth="1"/>
    <col min="3" max="3" width="12.5546875" style="25" customWidth="1"/>
    <col min="4" max="4" width="13.44140625" style="1" customWidth="1"/>
    <col min="5" max="5" width="18.44140625" style="1" customWidth="1"/>
    <col min="6" max="6" width="6.44140625" style="1" customWidth="1"/>
    <col min="7" max="7" width="6.5546875" style="1" customWidth="1"/>
    <col min="8" max="8" width="5" style="1" customWidth="1"/>
    <col min="9" max="9" width="5.77734375" style="1" customWidth="1"/>
    <col min="10" max="10" width="5.33203125" style="1" customWidth="1"/>
    <col min="11" max="16" width="3.6640625" style="1" customWidth="1"/>
    <col min="17" max="17" width="4.5546875" style="1" customWidth="1"/>
    <col min="18" max="16381" width="9" style="1"/>
    <col min="16382" max="16384" width="9" style="24"/>
  </cols>
  <sheetData>
    <row r="1" spans="1:20" ht="22.0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20" ht="21" customHeight="1" x14ac:dyDescent="0.25">
      <c r="A2" s="95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20" s="22" customFormat="1" ht="19.05" customHeight="1" x14ac:dyDescent="0.25">
      <c r="A3" s="71" t="s">
        <v>2</v>
      </c>
      <c r="B3" s="71"/>
      <c r="C3" s="71"/>
      <c r="D3" s="71" t="s">
        <v>3</v>
      </c>
      <c r="E3" s="71" t="s">
        <v>4</v>
      </c>
      <c r="F3" s="71" t="s">
        <v>5</v>
      </c>
      <c r="G3" s="71"/>
      <c r="H3" s="71"/>
      <c r="I3" s="71"/>
      <c r="J3" s="71" t="s">
        <v>6</v>
      </c>
      <c r="K3" s="71"/>
      <c r="L3" s="71"/>
      <c r="M3" s="71"/>
      <c r="N3" s="71"/>
      <c r="O3" s="71"/>
      <c r="P3" s="71"/>
      <c r="Q3" s="71"/>
    </row>
    <row r="4" spans="1:20" s="22" customFormat="1" ht="19.05" customHeight="1" x14ac:dyDescent="0.25">
      <c r="A4" s="71"/>
      <c r="B4" s="71"/>
      <c r="C4" s="71"/>
      <c r="D4" s="71"/>
      <c r="E4" s="71"/>
      <c r="F4" s="71" t="s">
        <v>7</v>
      </c>
      <c r="G4" s="71" t="s">
        <v>8</v>
      </c>
      <c r="H4" s="71" t="s">
        <v>9</v>
      </c>
      <c r="I4" s="97" t="s">
        <v>10</v>
      </c>
      <c r="J4" s="71" t="s">
        <v>11</v>
      </c>
      <c r="K4" s="71"/>
      <c r="L4" s="71" t="s">
        <v>12</v>
      </c>
      <c r="M4" s="71"/>
      <c r="N4" s="71" t="s">
        <v>13</v>
      </c>
      <c r="O4" s="71"/>
      <c r="P4" s="71" t="s">
        <v>14</v>
      </c>
      <c r="Q4" s="71"/>
    </row>
    <row r="5" spans="1:20" s="22" customFormat="1" ht="19.95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26">
        <v>1</v>
      </c>
      <c r="K5" s="26">
        <v>2</v>
      </c>
      <c r="L5" s="26">
        <v>3</v>
      </c>
      <c r="M5" s="26">
        <v>4</v>
      </c>
      <c r="N5" s="26">
        <v>5</v>
      </c>
      <c r="O5" s="26">
        <v>6</v>
      </c>
      <c r="P5" s="26">
        <v>7</v>
      </c>
      <c r="Q5" s="26">
        <v>8</v>
      </c>
    </row>
    <row r="6" spans="1:20" s="22" customFormat="1" ht="30" customHeight="1" x14ac:dyDescent="0.25">
      <c r="A6" s="60" t="s">
        <v>15</v>
      </c>
      <c r="B6" s="65" t="s">
        <v>16</v>
      </c>
      <c r="C6" s="65" t="s">
        <v>17</v>
      </c>
      <c r="D6" s="5" t="s">
        <v>18</v>
      </c>
      <c r="E6" s="6" t="s">
        <v>19</v>
      </c>
      <c r="F6" s="6">
        <v>4</v>
      </c>
      <c r="G6" s="6">
        <v>72</v>
      </c>
      <c r="H6" s="6">
        <v>72</v>
      </c>
      <c r="I6" s="6">
        <v>0</v>
      </c>
      <c r="J6" s="6">
        <v>4</v>
      </c>
      <c r="K6" s="6"/>
      <c r="L6" s="6"/>
      <c r="M6" s="6"/>
      <c r="N6" s="6"/>
      <c r="O6" s="6"/>
      <c r="P6" s="6"/>
      <c r="Q6" s="6"/>
      <c r="R6" s="78"/>
      <c r="S6" s="78"/>
      <c r="T6" s="78"/>
    </row>
    <row r="7" spans="1:20" s="22" customFormat="1" ht="30" customHeight="1" x14ac:dyDescent="0.25">
      <c r="A7" s="60"/>
      <c r="B7" s="65"/>
      <c r="C7" s="65"/>
      <c r="D7" s="5" t="s">
        <v>20</v>
      </c>
      <c r="E7" s="6" t="s">
        <v>21</v>
      </c>
      <c r="F7" s="6">
        <v>3</v>
      </c>
      <c r="G7" s="6">
        <v>54</v>
      </c>
      <c r="H7" s="6">
        <v>54</v>
      </c>
      <c r="I7" s="6">
        <v>0</v>
      </c>
      <c r="J7" s="6">
        <v>3</v>
      </c>
      <c r="K7" s="6"/>
      <c r="L7" s="6"/>
      <c r="M7" s="6"/>
      <c r="N7" s="6"/>
      <c r="O7" s="6"/>
      <c r="P7" s="6"/>
      <c r="Q7" s="6"/>
    </row>
    <row r="8" spans="1:20" s="22" customFormat="1" ht="30" customHeight="1" x14ac:dyDescent="0.25">
      <c r="A8" s="60"/>
      <c r="B8" s="65"/>
      <c r="C8" s="65"/>
      <c r="D8" s="5" t="s">
        <v>22</v>
      </c>
      <c r="E8" s="6" t="s">
        <v>23</v>
      </c>
      <c r="F8" s="6">
        <v>5</v>
      </c>
      <c r="G8" s="6">
        <v>90</v>
      </c>
      <c r="H8" s="6">
        <v>90</v>
      </c>
      <c r="I8" s="6">
        <v>0</v>
      </c>
      <c r="J8" s="6"/>
      <c r="K8" s="6">
        <v>5</v>
      </c>
      <c r="L8" s="6"/>
      <c r="M8" s="6"/>
      <c r="N8" s="6"/>
      <c r="O8" s="6"/>
      <c r="P8" s="6"/>
      <c r="Q8" s="6"/>
    </row>
    <row r="9" spans="1:20" s="22" customFormat="1" ht="30" customHeight="1" x14ac:dyDescent="0.25">
      <c r="A9" s="60"/>
      <c r="B9" s="65"/>
      <c r="C9" s="65"/>
      <c r="D9" s="5" t="s">
        <v>24</v>
      </c>
      <c r="E9" s="6" t="s">
        <v>25</v>
      </c>
      <c r="F9" s="6">
        <v>3</v>
      </c>
      <c r="G9" s="6">
        <v>54</v>
      </c>
      <c r="H9" s="6">
        <v>54</v>
      </c>
      <c r="I9" s="6">
        <v>0</v>
      </c>
      <c r="J9" s="6"/>
      <c r="K9" s="6">
        <v>3</v>
      </c>
      <c r="L9" s="6"/>
      <c r="M9" s="6"/>
      <c r="N9" s="6"/>
      <c r="O9" s="6"/>
      <c r="P9" s="6"/>
      <c r="Q9" s="6"/>
    </row>
    <row r="10" spans="1:20" s="22" customFormat="1" ht="30" customHeight="1" x14ac:dyDescent="0.25">
      <c r="A10" s="60"/>
      <c r="B10" s="65"/>
      <c r="C10" s="65"/>
      <c r="D10" s="5" t="s">
        <v>26</v>
      </c>
      <c r="E10" s="6" t="s">
        <v>27</v>
      </c>
      <c r="F10" s="6">
        <v>2</v>
      </c>
      <c r="G10" s="6">
        <v>36</v>
      </c>
      <c r="H10" s="6">
        <v>36</v>
      </c>
      <c r="I10" s="6">
        <v>0</v>
      </c>
      <c r="J10" s="6"/>
      <c r="K10" s="6"/>
      <c r="L10" s="6">
        <v>2</v>
      </c>
      <c r="M10" s="6"/>
      <c r="N10" s="6"/>
      <c r="O10" s="6"/>
      <c r="P10" s="6"/>
      <c r="Q10" s="6"/>
    </row>
    <row r="11" spans="1:20" s="22" customFormat="1" ht="30" customHeight="1" x14ac:dyDescent="0.25">
      <c r="A11" s="60"/>
      <c r="B11" s="65"/>
      <c r="C11" s="65"/>
      <c r="D11" s="5" t="s">
        <v>28</v>
      </c>
      <c r="E11" s="6" t="s">
        <v>29</v>
      </c>
      <c r="F11" s="6">
        <v>3</v>
      </c>
      <c r="G11" s="6">
        <v>54</v>
      </c>
      <c r="H11" s="6">
        <v>54</v>
      </c>
      <c r="I11" s="6">
        <v>0</v>
      </c>
      <c r="J11" s="6"/>
      <c r="K11" s="6"/>
      <c r="L11" s="6"/>
      <c r="M11" s="6">
        <v>3</v>
      </c>
      <c r="N11" s="6"/>
      <c r="O11" s="6"/>
      <c r="P11" s="6"/>
      <c r="Q11" s="6"/>
    </row>
    <row r="12" spans="1:20" s="22" customFormat="1" ht="30" customHeight="1" x14ac:dyDescent="0.25">
      <c r="A12" s="60"/>
      <c r="B12" s="65"/>
      <c r="C12" s="65"/>
      <c r="D12" s="5" t="s">
        <v>30</v>
      </c>
      <c r="E12" s="6" t="s">
        <v>31</v>
      </c>
      <c r="F12" s="6">
        <v>3</v>
      </c>
      <c r="G12" s="6">
        <v>54</v>
      </c>
      <c r="H12" s="6">
        <v>54</v>
      </c>
      <c r="I12" s="6">
        <v>0</v>
      </c>
      <c r="J12" s="6"/>
      <c r="K12" s="6"/>
      <c r="L12" s="6"/>
      <c r="M12" s="6"/>
      <c r="N12" s="6">
        <v>3</v>
      </c>
      <c r="O12" s="6"/>
      <c r="P12" s="6"/>
      <c r="Q12" s="6"/>
    </row>
    <row r="13" spans="1:20" s="22" customFormat="1" ht="30" customHeight="1" x14ac:dyDescent="0.25">
      <c r="A13" s="60"/>
      <c r="B13" s="65"/>
      <c r="C13" s="65" t="s">
        <v>32</v>
      </c>
      <c r="D13" s="5" t="s">
        <v>33</v>
      </c>
      <c r="E13" s="9" t="s">
        <v>34</v>
      </c>
      <c r="F13" s="7">
        <v>3</v>
      </c>
      <c r="G13" s="7">
        <f t="shared" ref="G13:G16" si="0">F13*18</f>
        <v>54</v>
      </c>
      <c r="H13" s="7">
        <v>54</v>
      </c>
      <c r="I13" s="7">
        <v>0</v>
      </c>
      <c r="J13" s="7">
        <v>3</v>
      </c>
      <c r="K13" s="7"/>
      <c r="L13" s="7"/>
      <c r="M13" s="7"/>
      <c r="N13" s="9"/>
      <c r="O13" s="9"/>
      <c r="P13" s="9"/>
      <c r="Q13" s="39"/>
    </row>
    <row r="14" spans="1:20" s="22" customFormat="1" ht="30" customHeight="1" x14ac:dyDescent="0.25">
      <c r="A14" s="60"/>
      <c r="B14" s="65"/>
      <c r="C14" s="65"/>
      <c r="D14" s="5" t="s">
        <v>35</v>
      </c>
      <c r="E14" s="9" t="s">
        <v>36</v>
      </c>
      <c r="F14" s="7">
        <v>3</v>
      </c>
      <c r="G14" s="7">
        <f t="shared" si="0"/>
        <v>54</v>
      </c>
      <c r="H14" s="7">
        <v>54</v>
      </c>
      <c r="I14" s="7">
        <v>0</v>
      </c>
      <c r="J14" s="7"/>
      <c r="K14" s="7">
        <v>3</v>
      </c>
      <c r="L14" s="7"/>
      <c r="M14" s="7"/>
      <c r="N14" s="9"/>
      <c r="O14" s="9"/>
      <c r="P14" s="9"/>
      <c r="Q14" s="39"/>
    </row>
    <row r="15" spans="1:20" s="22" customFormat="1" ht="30" customHeight="1" x14ac:dyDescent="0.25">
      <c r="A15" s="60"/>
      <c r="B15" s="65"/>
      <c r="C15" s="65"/>
      <c r="D15" s="5" t="s">
        <v>37</v>
      </c>
      <c r="E15" s="9" t="s">
        <v>38</v>
      </c>
      <c r="F15" s="7">
        <v>3</v>
      </c>
      <c r="G15" s="7">
        <f t="shared" si="0"/>
        <v>54</v>
      </c>
      <c r="H15" s="7">
        <v>54</v>
      </c>
      <c r="I15" s="7">
        <v>0</v>
      </c>
      <c r="J15" s="7"/>
      <c r="K15" s="7"/>
      <c r="L15" s="7">
        <v>3</v>
      </c>
      <c r="M15" s="7"/>
      <c r="N15" s="9"/>
      <c r="O15" s="9"/>
      <c r="P15" s="9"/>
      <c r="Q15" s="39"/>
    </row>
    <row r="16" spans="1:20" s="22" customFormat="1" ht="30" customHeight="1" x14ac:dyDescent="0.25">
      <c r="A16" s="60"/>
      <c r="B16" s="65"/>
      <c r="C16" s="65"/>
      <c r="D16" s="5" t="s">
        <v>39</v>
      </c>
      <c r="E16" s="9" t="s">
        <v>40</v>
      </c>
      <c r="F16" s="7">
        <v>3</v>
      </c>
      <c r="G16" s="7">
        <f t="shared" si="0"/>
        <v>54</v>
      </c>
      <c r="H16" s="7">
        <v>54</v>
      </c>
      <c r="I16" s="7">
        <v>0</v>
      </c>
      <c r="J16" s="7"/>
      <c r="K16" s="7"/>
      <c r="L16" s="7"/>
      <c r="M16" s="7">
        <v>3</v>
      </c>
      <c r="N16" s="9"/>
      <c r="O16" s="9"/>
      <c r="P16" s="9"/>
      <c r="Q16" s="39"/>
    </row>
    <row r="17" spans="1:18" s="22" customFormat="1" ht="30" customHeight="1" x14ac:dyDescent="0.25">
      <c r="A17" s="60"/>
      <c r="B17" s="65"/>
      <c r="C17" s="65" t="s">
        <v>41</v>
      </c>
      <c r="D17" s="9" t="s">
        <v>42</v>
      </c>
      <c r="E17" s="9" t="s">
        <v>43</v>
      </c>
      <c r="F17" s="9">
        <v>1</v>
      </c>
      <c r="G17" s="9">
        <v>36</v>
      </c>
      <c r="H17" s="9">
        <v>4</v>
      </c>
      <c r="I17" s="9">
        <v>32</v>
      </c>
      <c r="J17" s="9">
        <v>2</v>
      </c>
      <c r="K17" s="30"/>
      <c r="L17" s="30"/>
      <c r="M17" s="30"/>
      <c r="N17" s="9"/>
      <c r="O17" s="9"/>
      <c r="P17" s="9"/>
      <c r="Q17" s="39"/>
    </row>
    <row r="18" spans="1:18" s="22" customFormat="1" ht="30" customHeight="1" x14ac:dyDescent="0.25">
      <c r="A18" s="60"/>
      <c r="B18" s="65"/>
      <c r="C18" s="65"/>
      <c r="D18" s="9" t="s">
        <v>44</v>
      </c>
      <c r="E18" s="9" t="s">
        <v>45</v>
      </c>
      <c r="F18" s="9">
        <v>1</v>
      </c>
      <c r="G18" s="9">
        <v>36</v>
      </c>
      <c r="H18" s="9">
        <v>4</v>
      </c>
      <c r="I18" s="9">
        <v>32</v>
      </c>
      <c r="J18" s="30"/>
      <c r="K18" s="9">
        <v>2</v>
      </c>
      <c r="L18" s="30"/>
      <c r="M18" s="9"/>
      <c r="N18" s="9"/>
      <c r="O18" s="9"/>
      <c r="P18" s="9"/>
      <c r="Q18" s="39"/>
    </row>
    <row r="19" spans="1:18" s="22" customFormat="1" ht="30" customHeight="1" x14ac:dyDescent="0.25">
      <c r="A19" s="60"/>
      <c r="B19" s="65"/>
      <c r="C19" s="65"/>
      <c r="D19" s="9" t="s">
        <v>46</v>
      </c>
      <c r="E19" s="9" t="s">
        <v>47</v>
      </c>
      <c r="F19" s="9">
        <v>1</v>
      </c>
      <c r="G19" s="9">
        <v>36</v>
      </c>
      <c r="H19" s="9">
        <v>4</v>
      </c>
      <c r="I19" s="9">
        <v>32</v>
      </c>
      <c r="J19" s="9"/>
      <c r="K19" s="9"/>
      <c r="L19" s="9">
        <v>2</v>
      </c>
      <c r="M19" s="9"/>
      <c r="N19" s="9"/>
      <c r="O19" s="9"/>
      <c r="P19" s="9"/>
      <c r="Q19" s="39"/>
    </row>
    <row r="20" spans="1:18" s="22" customFormat="1" ht="30" customHeight="1" x14ac:dyDescent="0.25">
      <c r="A20" s="60"/>
      <c r="B20" s="65"/>
      <c r="C20" s="65"/>
      <c r="D20" s="9" t="s">
        <v>48</v>
      </c>
      <c r="E20" s="9" t="s">
        <v>49</v>
      </c>
      <c r="F20" s="9">
        <v>1</v>
      </c>
      <c r="G20" s="9">
        <v>36</v>
      </c>
      <c r="H20" s="9">
        <v>4</v>
      </c>
      <c r="I20" s="9">
        <v>32</v>
      </c>
      <c r="J20" s="9"/>
      <c r="K20" s="9"/>
      <c r="L20" s="9"/>
      <c r="M20" s="9">
        <v>2</v>
      </c>
      <c r="N20" s="9"/>
      <c r="O20" s="9"/>
      <c r="P20" s="9"/>
      <c r="Q20" s="39"/>
    </row>
    <row r="21" spans="1:18" s="22" customFormat="1" ht="40.049999999999997" customHeight="1" x14ac:dyDescent="0.25">
      <c r="A21" s="60"/>
      <c r="B21" s="65"/>
      <c r="C21" s="65" t="s">
        <v>50</v>
      </c>
      <c r="D21" s="9" t="s">
        <v>51</v>
      </c>
      <c r="E21" s="9" t="s">
        <v>52</v>
      </c>
      <c r="F21" s="9">
        <v>3</v>
      </c>
      <c r="G21" s="9">
        <v>54</v>
      </c>
      <c r="H21" s="9">
        <v>54</v>
      </c>
      <c r="I21" s="9">
        <v>0</v>
      </c>
      <c r="J21" s="31">
        <v>3</v>
      </c>
      <c r="K21" s="9"/>
      <c r="L21" s="9"/>
      <c r="M21" s="9"/>
      <c r="N21" s="9"/>
      <c r="O21" s="9"/>
      <c r="P21" s="9"/>
      <c r="Q21" s="9"/>
    </row>
    <row r="22" spans="1:18" s="22" customFormat="1" ht="28.05" customHeight="1" x14ac:dyDescent="0.25">
      <c r="A22" s="60"/>
      <c r="B22" s="65"/>
      <c r="C22" s="65"/>
      <c r="D22" s="9" t="s">
        <v>53</v>
      </c>
      <c r="E22" s="9" t="s">
        <v>54</v>
      </c>
      <c r="F22" s="9">
        <v>3</v>
      </c>
      <c r="G22" s="9">
        <v>54</v>
      </c>
      <c r="H22" s="9">
        <v>36</v>
      </c>
      <c r="I22" s="9">
        <v>18</v>
      </c>
      <c r="J22" s="9"/>
      <c r="K22" s="9">
        <v>3</v>
      </c>
      <c r="L22" s="32"/>
      <c r="M22" s="9"/>
      <c r="N22" s="9"/>
      <c r="O22" s="9"/>
      <c r="P22" s="9"/>
      <c r="Q22" s="9"/>
    </row>
    <row r="23" spans="1:18" s="22" customFormat="1" ht="28.95" customHeight="1" x14ac:dyDescent="0.25">
      <c r="A23" s="60"/>
      <c r="B23" s="65"/>
      <c r="C23" s="65"/>
      <c r="D23" s="9" t="s">
        <v>55</v>
      </c>
      <c r="E23" s="5" t="s">
        <v>56</v>
      </c>
      <c r="F23" s="9">
        <v>3</v>
      </c>
      <c r="G23" s="9">
        <v>54</v>
      </c>
      <c r="H23" s="9">
        <v>54</v>
      </c>
      <c r="I23" s="9">
        <v>0</v>
      </c>
      <c r="J23" s="9"/>
      <c r="K23" s="9">
        <v>3</v>
      </c>
      <c r="L23" s="32"/>
      <c r="M23" s="9"/>
      <c r="N23" s="9"/>
      <c r="O23" s="9"/>
      <c r="P23" s="9"/>
      <c r="Q23" s="9"/>
    </row>
    <row r="24" spans="1:18" s="22" customFormat="1" ht="24" customHeight="1" x14ac:dyDescent="0.25">
      <c r="A24" s="60"/>
      <c r="B24" s="65"/>
      <c r="C24" s="65"/>
      <c r="D24" s="9" t="s">
        <v>57</v>
      </c>
      <c r="E24" s="9" t="s">
        <v>58</v>
      </c>
      <c r="F24" s="9">
        <v>1</v>
      </c>
      <c r="G24" s="9">
        <v>18</v>
      </c>
      <c r="H24" s="9">
        <v>18</v>
      </c>
      <c r="I24" s="9">
        <v>0</v>
      </c>
      <c r="J24" s="9"/>
      <c r="K24" s="32"/>
      <c r="L24" s="7">
        <v>1</v>
      </c>
      <c r="M24" s="7"/>
      <c r="N24" s="7"/>
      <c r="O24" s="7"/>
      <c r="P24" s="7"/>
      <c r="Q24" s="9"/>
    </row>
    <row r="25" spans="1:18" s="22" customFormat="1" ht="46.95" customHeight="1" x14ac:dyDescent="0.25">
      <c r="A25" s="60"/>
      <c r="B25" s="65"/>
      <c r="C25" s="65"/>
      <c r="D25" s="5" t="s">
        <v>59</v>
      </c>
      <c r="E25" s="9" t="s">
        <v>60</v>
      </c>
      <c r="F25" s="9">
        <v>3</v>
      </c>
      <c r="G25" s="9">
        <v>54</v>
      </c>
      <c r="H25" s="9">
        <v>36</v>
      </c>
      <c r="I25" s="9">
        <v>18</v>
      </c>
      <c r="J25" s="9"/>
      <c r="K25" s="9"/>
      <c r="L25" s="9">
        <v>3</v>
      </c>
      <c r="M25" s="32"/>
      <c r="N25" s="9"/>
      <c r="O25" s="9"/>
      <c r="P25" s="9"/>
      <c r="Q25" s="9"/>
    </row>
    <row r="26" spans="1:18" s="22" customFormat="1" ht="36" customHeight="1" x14ac:dyDescent="0.25">
      <c r="A26" s="60"/>
      <c r="B26" s="65"/>
      <c r="C26" s="65"/>
      <c r="D26" s="5" t="s">
        <v>61</v>
      </c>
      <c r="E26" s="9" t="s">
        <v>62</v>
      </c>
      <c r="F26" s="9">
        <v>3</v>
      </c>
      <c r="G26" s="9">
        <v>54</v>
      </c>
      <c r="H26" s="9">
        <v>54</v>
      </c>
      <c r="I26" s="9">
        <v>0</v>
      </c>
      <c r="J26" s="9"/>
      <c r="K26" s="9"/>
      <c r="L26" s="9"/>
      <c r="M26" s="9">
        <v>3</v>
      </c>
      <c r="N26" s="32"/>
      <c r="O26" s="9"/>
      <c r="P26" s="9"/>
      <c r="Q26" s="9"/>
    </row>
    <row r="27" spans="1:18" s="22" customFormat="1" ht="31.05" customHeight="1" x14ac:dyDescent="0.25">
      <c r="A27" s="60"/>
      <c r="B27" s="65"/>
      <c r="C27" s="65"/>
      <c r="D27" s="9" t="s">
        <v>63</v>
      </c>
      <c r="E27" s="9" t="s">
        <v>64</v>
      </c>
      <c r="F27" s="9">
        <v>2</v>
      </c>
      <c r="G27" s="9">
        <v>36</v>
      </c>
      <c r="H27" s="9">
        <v>36</v>
      </c>
      <c r="I27" s="9">
        <v>0</v>
      </c>
      <c r="J27" s="9"/>
      <c r="K27" s="9"/>
      <c r="L27" s="9"/>
      <c r="M27" s="9"/>
      <c r="N27" s="9"/>
      <c r="O27" s="9">
        <v>2</v>
      </c>
      <c r="P27" s="9"/>
      <c r="Q27" s="9"/>
    </row>
    <row r="28" spans="1:18" s="22" customFormat="1" ht="30" customHeight="1" x14ac:dyDescent="0.25">
      <c r="A28" s="60"/>
      <c r="B28" s="65"/>
      <c r="C28" s="65" t="s">
        <v>65</v>
      </c>
      <c r="D28" s="9" t="s">
        <v>66</v>
      </c>
      <c r="E28" s="9"/>
      <c r="F28" s="9">
        <v>1</v>
      </c>
      <c r="G28" s="9">
        <v>18</v>
      </c>
      <c r="H28" s="9">
        <v>18</v>
      </c>
      <c r="I28" s="9">
        <v>0</v>
      </c>
      <c r="J28" s="84" t="s">
        <v>67</v>
      </c>
      <c r="K28" s="85"/>
      <c r="L28" s="85"/>
      <c r="M28" s="86"/>
      <c r="N28" s="9"/>
      <c r="O28" s="9"/>
      <c r="P28" s="9"/>
      <c r="Q28" s="9"/>
    </row>
    <row r="29" spans="1:18" s="22" customFormat="1" ht="30" customHeight="1" x14ac:dyDescent="0.25">
      <c r="A29" s="60"/>
      <c r="B29" s="65"/>
      <c r="C29" s="65"/>
      <c r="D29" s="9" t="s">
        <v>68</v>
      </c>
      <c r="E29" s="9"/>
      <c r="F29" s="9">
        <v>1</v>
      </c>
      <c r="G29" s="9">
        <v>18</v>
      </c>
      <c r="H29" s="9">
        <v>18</v>
      </c>
      <c r="I29" s="9">
        <v>0</v>
      </c>
      <c r="J29" s="87"/>
      <c r="K29" s="88"/>
      <c r="L29" s="88"/>
      <c r="M29" s="89"/>
      <c r="N29" s="9"/>
      <c r="O29" s="9"/>
      <c r="P29" s="9"/>
      <c r="Q29" s="9"/>
    </row>
    <row r="30" spans="1:18" s="22" customFormat="1" ht="30" customHeight="1" x14ac:dyDescent="0.25">
      <c r="A30" s="60"/>
      <c r="B30" s="65"/>
      <c r="C30" s="65"/>
      <c r="D30" s="9" t="s">
        <v>69</v>
      </c>
      <c r="E30" s="9"/>
      <c r="F30" s="9">
        <v>1</v>
      </c>
      <c r="G30" s="9">
        <v>18</v>
      </c>
      <c r="H30" s="9">
        <v>18</v>
      </c>
      <c r="I30" s="9">
        <v>0</v>
      </c>
      <c r="J30" s="87"/>
      <c r="K30" s="88"/>
      <c r="L30" s="88"/>
      <c r="M30" s="89"/>
      <c r="N30" s="9"/>
      <c r="O30" s="9"/>
      <c r="P30" s="9"/>
      <c r="Q30" s="9"/>
    </row>
    <row r="31" spans="1:18" s="22" customFormat="1" ht="30" customHeight="1" x14ac:dyDescent="0.25">
      <c r="A31" s="60"/>
      <c r="B31" s="65"/>
      <c r="C31" s="65"/>
      <c r="D31" s="9" t="s">
        <v>70</v>
      </c>
      <c r="E31" s="9"/>
      <c r="F31" s="9">
        <v>1</v>
      </c>
      <c r="G31" s="9">
        <v>18</v>
      </c>
      <c r="H31" s="9">
        <v>18</v>
      </c>
      <c r="I31" s="9">
        <v>0</v>
      </c>
      <c r="J31" s="90"/>
      <c r="K31" s="91"/>
      <c r="L31" s="91"/>
      <c r="M31" s="92"/>
      <c r="N31" s="9"/>
      <c r="O31" s="9"/>
      <c r="P31" s="9"/>
      <c r="Q31" s="9"/>
    </row>
    <row r="32" spans="1:18" s="22" customFormat="1" ht="24" customHeight="1" x14ac:dyDescent="0.25">
      <c r="A32" s="60"/>
      <c r="B32" s="65"/>
      <c r="C32" s="65"/>
      <c r="D32" s="9" t="s">
        <v>71</v>
      </c>
      <c r="E32" s="9" t="s">
        <v>72</v>
      </c>
      <c r="F32" s="9">
        <v>2</v>
      </c>
      <c r="G32" s="9" t="s">
        <v>73</v>
      </c>
      <c r="H32" s="9">
        <v>36</v>
      </c>
      <c r="I32" s="9" t="s">
        <v>74</v>
      </c>
      <c r="J32" s="79" t="s">
        <v>75</v>
      </c>
      <c r="K32" s="80"/>
      <c r="L32" s="80"/>
      <c r="M32" s="80"/>
      <c r="N32" s="80"/>
      <c r="O32" s="80"/>
      <c r="P32" s="80"/>
      <c r="Q32" s="81"/>
      <c r="R32" s="40"/>
    </row>
    <row r="33" spans="1:17 16382:16384" s="22" customFormat="1" ht="30" customHeight="1" x14ac:dyDescent="0.25">
      <c r="A33" s="60"/>
      <c r="B33" s="65"/>
      <c r="C33" s="65"/>
      <c r="D33" s="9" t="s">
        <v>76</v>
      </c>
      <c r="E33" s="9" t="s">
        <v>77</v>
      </c>
      <c r="F33" s="9">
        <v>2</v>
      </c>
      <c r="G33" s="9">
        <v>36</v>
      </c>
      <c r="H33" s="9">
        <v>36</v>
      </c>
      <c r="I33" s="9">
        <v>0</v>
      </c>
      <c r="J33" s="9">
        <v>2</v>
      </c>
      <c r="K33" s="9"/>
      <c r="L33" s="9"/>
      <c r="M33" s="9"/>
      <c r="N33" s="9"/>
      <c r="O33" s="9"/>
      <c r="P33" s="9"/>
      <c r="Q33" s="9"/>
    </row>
    <row r="34" spans="1:17 16382:16384" s="22" customFormat="1" ht="30" customHeight="1" x14ac:dyDescent="0.25">
      <c r="A34" s="60"/>
      <c r="B34" s="65"/>
      <c r="C34" s="65"/>
      <c r="D34" s="9" t="s">
        <v>78</v>
      </c>
      <c r="E34" s="9" t="s">
        <v>79</v>
      </c>
      <c r="F34" s="9">
        <v>1</v>
      </c>
      <c r="G34" s="9">
        <v>18</v>
      </c>
      <c r="H34" s="9">
        <v>18</v>
      </c>
      <c r="I34" s="9">
        <v>0</v>
      </c>
      <c r="J34" s="9"/>
      <c r="K34" s="9"/>
      <c r="L34" s="9"/>
      <c r="M34" s="9"/>
      <c r="N34" s="9">
        <v>2</v>
      </c>
      <c r="O34" s="9"/>
      <c r="P34" s="9"/>
      <c r="Q34" s="9"/>
    </row>
    <row r="35" spans="1:17 16382:16384" s="22" customFormat="1" ht="30" customHeight="1" x14ac:dyDescent="0.25">
      <c r="A35" s="60"/>
      <c r="B35" s="65"/>
      <c r="C35" s="6" t="s">
        <v>80</v>
      </c>
      <c r="D35" s="9" t="s">
        <v>81</v>
      </c>
      <c r="E35" s="9" t="s">
        <v>82</v>
      </c>
      <c r="F35" s="9">
        <v>2</v>
      </c>
      <c r="G35" s="9">
        <v>36</v>
      </c>
      <c r="H35" s="9">
        <v>20</v>
      </c>
      <c r="I35" s="9">
        <v>16</v>
      </c>
      <c r="J35" s="9"/>
      <c r="K35" s="9">
        <v>2</v>
      </c>
      <c r="L35" s="9"/>
      <c r="M35" s="9"/>
      <c r="N35" s="33"/>
      <c r="O35" s="9"/>
      <c r="P35" s="9"/>
      <c r="Q35" s="9"/>
    </row>
    <row r="36" spans="1:17 16382:16384" s="22" customFormat="1" ht="19.95" customHeight="1" x14ac:dyDescent="0.25">
      <c r="A36" s="60"/>
      <c r="B36" s="71" t="s">
        <v>83</v>
      </c>
      <c r="C36" s="71"/>
      <c r="D36" s="71"/>
      <c r="E36" s="71"/>
      <c r="F36" s="5">
        <f>SUM(F6:F35)</f>
        <v>68</v>
      </c>
      <c r="G36" s="5">
        <f>SUM(G4:G31)+SUM(G33:G35)+148</f>
        <v>1408</v>
      </c>
      <c r="H36" s="5">
        <f>G36-I36</f>
        <v>1116</v>
      </c>
      <c r="I36" s="5">
        <f>SUM(I6:I31)+SUM(I33:I35)+112</f>
        <v>292</v>
      </c>
      <c r="J36" s="15">
        <v>19</v>
      </c>
      <c r="K36" s="15">
        <f t="shared" ref="K36:Q36" si="1">SUM(K6:K35)</f>
        <v>21</v>
      </c>
      <c r="L36" s="15">
        <f t="shared" si="1"/>
        <v>11</v>
      </c>
      <c r="M36" s="15">
        <f t="shared" si="1"/>
        <v>11</v>
      </c>
      <c r="N36" s="15">
        <f t="shared" si="1"/>
        <v>5</v>
      </c>
      <c r="O36" s="15">
        <f t="shared" si="1"/>
        <v>2</v>
      </c>
      <c r="P36" s="15">
        <f t="shared" si="1"/>
        <v>0</v>
      </c>
      <c r="Q36" s="15">
        <f t="shared" si="1"/>
        <v>0</v>
      </c>
    </row>
    <row r="37" spans="1:17 16382:16384" s="22" customFormat="1" ht="22.8" x14ac:dyDescent="0.25">
      <c r="A37" s="60"/>
      <c r="B37" s="65" t="s">
        <v>84</v>
      </c>
      <c r="C37" s="6" t="s">
        <v>85</v>
      </c>
      <c r="D37" s="60" t="s">
        <v>86</v>
      </c>
      <c r="E37" s="60"/>
      <c r="F37" s="60"/>
      <c r="G37" s="60"/>
      <c r="H37" s="60"/>
      <c r="I37" s="82"/>
      <c r="J37" s="93" t="s">
        <v>87</v>
      </c>
      <c r="K37" s="65"/>
      <c r="L37" s="65"/>
      <c r="M37" s="65"/>
      <c r="N37" s="65"/>
      <c r="O37" s="65"/>
      <c r="P37" s="65"/>
      <c r="Q37" s="65"/>
    </row>
    <row r="38" spans="1:17 16382:16384" s="22" customFormat="1" ht="43.2" x14ac:dyDescent="0.25">
      <c r="A38" s="60"/>
      <c r="B38" s="65"/>
      <c r="C38" s="11" t="s">
        <v>88</v>
      </c>
      <c r="D38" s="83" t="s">
        <v>89</v>
      </c>
      <c r="E38" s="60"/>
      <c r="F38" s="60"/>
      <c r="G38" s="60"/>
      <c r="H38" s="60"/>
      <c r="I38" s="82"/>
      <c r="J38" s="65"/>
      <c r="K38" s="65"/>
      <c r="L38" s="65"/>
      <c r="M38" s="65"/>
      <c r="N38" s="65"/>
      <c r="O38" s="65"/>
      <c r="P38" s="65"/>
      <c r="Q38" s="65"/>
    </row>
    <row r="39" spans="1:17 16382:16384" s="22" customFormat="1" ht="42" customHeight="1" x14ac:dyDescent="0.25">
      <c r="A39" s="60"/>
      <c r="B39" s="65"/>
      <c r="C39" s="27" t="s">
        <v>90</v>
      </c>
      <c r="D39" s="11" t="s">
        <v>91</v>
      </c>
      <c r="E39" s="6" t="s">
        <v>92</v>
      </c>
      <c r="F39" s="28">
        <v>2</v>
      </c>
      <c r="G39" s="28">
        <v>36</v>
      </c>
      <c r="H39" s="28">
        <v>36</v>
      </c>
      <c r="I39" s="34">
        <v>0</v>
      </c>
      <c r="J39" s="6">
        <v>2</v>
      </c>
      <c r="K39" s="35"/>
      <c r="L39" s="35"/>
      <c r="M39" s="35"/>
      <c r="N39" s="35"/>
      <c r="O39" s="35"/>
      <c r="P39" s="35"/>
      <c r="Q39" s="35"/>
    </row>
    <row r="40" spans="1:17 16382:16384" s="22" customFormat="1" ht="19.95" customHeight="1" x14ac:dyDescent="0.25">
      <c r="A40" s="60"/>
      <c r="B40" s="71" t="s">
        <v>93</v>
      </c>
      <c r="C40" s="71"/>
      <c r="D40" s="71"/>
      <c r="E40" s="71"/>
      <c r="F40" s="6">
        <v>6</v>
      </c>
      <c r="G40" s="6">
        <v>108</v>
      </c>
      <c r="H40" s="6">
        <v>108</v>
      </c>
      <c r="I40" s="36">
        <v>0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</row>
    <row r="41" spans="1:17 16382:16384" s="22" customFormat="1" ht="30" customHeight="1" x14ac:dyDescent="0.25">
      <c r="A41" s="61" t="s">
        <v>94</v>
      </c>
      <c r="B41" s="60" t="s">
        <v>95</v>
      </c>
      <c r="C41" s="69" t="s">
        <v>96</v>
      </c>
      <c r="D41" s="6" t="s">
        <v>97</v>
      </c>
      <c r="E41" s="6" t="s">
        <v>98</v>
      </c>
      <c r="F41" s="6">
        <v>1</v>
      </c>
      <c r="G41" s="6">
        <v>18</v>
      </c>
      <c r="H41" s="6">
        <v>18</v>
      </c>
      <c r="I41" s="6">
        <v>0</v>
      </c>
      <c r="J41" s="6">
        <v>3</v>
      </c>
      <c r="K41" s="6"/>
      <c r="L41" s="6"/>
      <c r="M41" s="6"/>
      <c r="N41" s="6"/>
      <c r="O41" s="6"/>
      <c r="P41" s="6"/>
      <c r="Q41" s="6"/>
    </row>
    <row r="42" spans="1:17 16382:16384" s="22" customFormat="1" ht="30" customHeight="1" x14ac:dyDescent="0.25">
      <c r="A42" s="61"/>
      <c r="B42" s="60"/>
      <c r="C42" s="63"/>
      <c r="D42" s="6" t="s">
        <v>99</v>
      </c>
      <c r="E42" s="6" t="s">
        <v>100</v>
      </c>
      <c r="F42" s="6">
        <v>2</v>
      </c>
      <c r="G42" s="6">
        <v>36</v>
      </c>
      <c r="H42" s="6">
        <v>36</v>
      </c>
      <c r="I42" s="6">
        <v>0</v>
      </c>
      <c r="J42" s="6">
        <v>2</v>
      </c>
      <c r="K42" s="6"/>
      <c r="L42" s="6"/>
      <c r="M42" s="6"/>
      <c r="N42" s="6"/>
      <c r="O42" s="6"/>
      <c r="P42" s="6"/>
      <c r="Q42" s="6"/>
    </row>
    <row r="43" spans="1:17 16382:16384" s="1" customFormat="1" ht="30" customHeight="1" x14ac:dyDescent="0.25">
      <c r="A43" s="61"/>
      <c r="B43" s="60"/>
      <c r="C43" s="63"/>
      <c r="D43" s="6" t="s">
        <v>101</v>
      </c>
      <c r="E43" s="6" t="s">
        <v>102</v>
      </c>
      <c r="F43" s="6" t="s">
        <v>103</v>
      </c>
      <c r="G43" s="6">
        <v>54</v>
      </c>
      <c r="H43" s="6">
        <v>27</v>
      </c>
      <c r="I43" s="6">
        <v>27</v>
      </c>
      <c r="J43" s="6"/>
      <c r="K43" s="6">
        <v>3</v>
      </c>
      <c r="L43" s="6"/>
      <c r="M43" s="6"/>
      <c r="N43" s="6"/>
      <c r="O43" s="6"/>
      <c r="P43" s="6"/>
      <c r="Q43" s="6"/>
      <c r="XFB43" s="24"/>
      <c r="XFC43" s="24"/>
      <c r="XFD43" s="24"/>
    </row>
    <row r="44" spans="1:17 16382:16384" s="22" customFormat="1" ht="30" customHeight="1" x14ac:dyDescent="0.25">
      <c r="A44" s="61"/>
      <c r="B44" s="60"/>
      <c r="C44" s="63"/>
      <c r="D44" s="6" t="s">
        <v>104</v>
      </c>
      <c r="E44" s="6" t="s">
        <v>105</v>
      </c>
      <c r="F44" s="6">
        <v>2</v>
      </c>
      <c r="G44" s="6">
        <v>36</v>
      </c>
      <c r="H44" s="6">
        <v>36</v>
      </c>
      <c r="I44" s="6">
        <v>0</v>
      </c>
      <c r="J44" s="6"/>
      <c r="K44" s="6">
        <v>2</v>
      </c>
      <c r="L44" s="6"/>
      <c r="M44" s="6"/>
      <c r="N44" s="6"/>
      <c r="O44" s="6"/>
      <c r="P44" s="6"/>
      <c r="Q44" s="6"/>
    </row>
    <row r="45" spans="1:17 16382:16384" s="1" customFormat="1" ht="30" customHeight="1" x14ac:dyDescent="0.25">
      <c r="A45" s="61"/>
      <c r="B45" s="60"/>
      <c r="C45" s="63"/>
      <c r="D45" s="6" t="s">
        <v>106</v>
      </c>
      <c r="E45" s="6" t="s">
        <v>107</v>
      </c>
      <c r="F45" s="6" t="s">
        <v>103</v>
      </c>
      <c r="G45" s="6">
        <v>54</v>
      </c>
      <c r="H45" s="6">
        <v>27</v>
      </c>
      <c r="I45" s="6">
        <v>27</v>
      </c>
      <c r="J45" s="6"/>
      <c r="K45" s="6"/>
      <c r="L45" s="6">
        <v>3</v>
      </c>
      <c r="M45" s="6"/>
      <c r="N45" s="6"/>
      <c r="O45" s="6"/>
      <c r="P45" s="6"/>
      <c r="Q45" s="6"/>
      <c r="XFB45" s="24"/>
      <c r="XFC45" s="24"/>
      <c r="XFD45" s="24"/>
    </row>
    <row r="46" spans="1:17 16382:16384" s="22" customFormat="1" ht="30" customHeight="1" x14ac:dyDescent="0.25">
      <c r="A46" s="61"/>
      <c r="B46" s="60"/>
      <c r="C46" s="70"/>
      <c r="D46" s="6" t="s">
        <v>108</v>
      </c>
      <c r="E46" s="6" t="s">
        <v>109</v>
      </c>
      <c r="F46" s="6">
        <v>2</v>
      </c>
      <c r="G46" s="6">
        <v>36</v>
      </c>
      <c r="H46" s="6">
        <v>36</v>
      </c>
      <c r="I46" s="6">
        <v>0</v>
      </c>
      <c r="J46" s="6"/>
      <c r="K46" s="6"/>
      <c r="L46" s="6"/>
      <c r="M46" s="6">
        <v>2</v>
      </c>
      <c r="O46" s="6"/>
      <c r="P46" s="6"/>
      <c r="Q46" s="5"/>
    </row>
    <row r="47" spans="1:17 16382:16384" s="22" customFormat="1" ht="19.95" customHeight="1" x14ac:dyDescent="0.25">
      <c r="A47" s="61"/>
      <c r="B47" s="60"/>
      <c r="C47" s="72" t="s">
        <v>110</v>
      </c>
      <c r="D47" s="72"/>
      <c r="E47" s="72"/>
      <c r="F47" s="5">
        <v>13</v>
      </c>
      <c r="G47" s="5">
        <f t="shared" ref="G47:Q47" si="2">SUM(G41:G46)</f>
        <v>234</v>
      </c>
      <c r="H47" s="5">
        <f t="shared" si="2"/>
        <v>180</v>
      </c>
      <c r="I47" s="5">
        <f t="shared" si="2"/>
        <v>54</v>
      </c>
      <c r="J47" s="5">
        <f t="shared" si="2"/>
        <v>5</v>
      </c>
      <c r="K47" s="5">
        <f t="shared" si="2"/>
        <v>5</v>
      </c>
      <c r="L47" s="5">
        <f t="shared" si="2"/>
        <v>3</v>
      </c>
      <c r="M47" s="5">
        <f t="shared" si="2"/>
        <v>2</v>
      </c>
      <c r="N47" s="5">
        <f t="shared" si="2"/>
        <v>0</v>
      </c>
      <c r="O47" s="5">
        <f t="shared" si="2"/>
        <v>0</v>
      </c>
      <c r="P47" s="5">
        <f t="shared" si="2"/>
        <v>0</v>
      </c>
      <c r="Q47" s="5">
        <f t="shared" si="2"/>
        <v>0</v>
      </c>
    </row>
    <row r="48" spans="1:17 16382:16384" s="22" customFormat="1" ht="30" customHeight="1" x14ac:dyDescent="0.25">
      <c r="A48" s="61"/>
      <c r="B48" s="60"/>
      <c r="C48" s="60" t="s">
        <v>111</v>
      </c>
      <c r="D48" s="6" t="s">
        <v>112</v>
      </c>
      <c r="E48" s="6" t="s">
        <v>113</v>
      </c>
      <c r="F48" s="6">
        <v>3</v>
      </c>
      <c r="G48" s="6">
        <v>54</v>
      </c>
      <c r="H48" s="6">
        <v>54</v>
      </c>
      <c r="I48" s="6">
        <v>0</v>
      </c>
      <c r="J48" s="6"/>
      <c r="K48" s="6"/>
      <c r="L48" s="6">
        <v>3</v>
      </c>
      <c r="M48" s="6"/>
      <c r="N48" s="6"/>
      <c r="O48" s="6"/>
      <c r="P48" s="6"/>
      <c r="Q48" s="6"/>
    </row>
    <row r="49" spans="1:17 16382:16384" s="22" customFormat="1" ht="30" customHeight="1" x14ac:dyDescent="0.25">
      <c r="A49" s="61"/>
      <c r="B49" s="60"/>
      <c r="C49" s="60"/>
      <c r="D49" s="6" t="s">
        <v>114</v>
      </c>
      <c r="E49" s="6" t="s">
        <v>115</v>
      </c>
      <c r="F49" s="6">
        <v>2</v>
      </c>
      <c r="G49" s="6">
        <v>36</v>
      </c>
      <c r="H49" s="6">
        <v>36</v>
      </c>
      <c r="I49" s="6">
        <v>0</v>
      </c>
      <c r="J49" s="6"/>
      <c r="K49" s="37"/>
      <c r="L49" s="6">
        <v>2</v>
      </c>
      <c r="M49" s="6"/>
      <c r="N49" s="37"/>
      <c r="O49" s="6"/>
      <c r="P49" s="6"/>
      <c r="Q49" s="6"/>
    </row>
    <row r="50" spans="1:17 16382:16384" s="1" customFormat="1" ht="30" customHeight="1" x14ac:dyDescent="0.25">
      <c r="A50" s="61"/>
      <c r="B50" s="60"/>
      <c r="C50" s="60"/>
      <c r="D50" s="6" t="s">
        <v>116</v>
      </c>
      <c r="E50" s="6" t="s">
        <v>117</v>
      </c>
      <c r="F50" s="6" t="s">
        <v>118</v>
      </c>
      <c r="G50" s="6">
        <v>36</v>
      </c>
      <c r="H50" s="6">
        <v>18</v>
      </c>
      <c r="I50" s="6">
        <v>18</v>
      </c>
      <c r="J50" s="6"/>
      <c r="K50" s="37"/>
      <c r="L50" s="6">
        <v>2</v>
      </c>
      <c r="M50" s="6"/>
      <c r="N50" s="6"/>
      <c r="O50" s="6"/>
      <c r="P50" s="6"/>
      <c r="Q50" s="6"/>
      <c r="XFB50" s="24"/>
      <c r="XFC50" s="24"/>
      <c r="XFD50" s="24"/>
    </row>
    <row r="51" spans="1:17 16382:16384" s="22" customFormat="1" ht="30" customHeight="1" x14ac:dyDescent="0.25">
      <c r="A51" s="61"/>
      <c r="B51" s="60"/>
      <c r="C51" s="60"/>
      <c r="D51" s="6" t="s">
        <v>119</v>
      </c>
      <c r="E51" s="6" t="s">
        <v>120</v>
      </c>
      <c r="F51" s="6">
        <v>2</v>
      </c>
      <c r="G51" s="6">
        <v>36</v>
      </c>
      <c r="H51" s="6">
        <v>36</v>
      </c>
      <c r="I51" s="6">
        <v>0</v>
      </c>
      <c r="J51" s="6"/>
      <c r="K51" s="6"/>
      <c r="L51" s="6"/>
      <c r="M51" s="6">
        <v>2</v>
      </c>
      <c r="N51" s="6"/>
      <c r="O51" s="6"/>
      <c r="P51" s="6"/>
      <c r="Q51" s="6"/>
    </row>
    <row r="52" spans="1:17 16382:16384" s="1" customFormat="1" ht="30" customHeight="1" x14ac:dyDescent="0.25">
      <c r="A52" s="61"/>
      <c r="B52" s="60"/>
      <c r="C52" s="60"/>
      <c r="D52" s="6" t="s">
        <v>121</v>
      </c>
      <c r="E52" s="6" t="s">
        <v>122</v>
      </c>
      <c r="F52" s="6" t="s">
        <v>103</v>
      </c>
      <c r="G52" s="6">
        <v>54</v>
      </c>
      <c r="H52" s="6">
        <v>27</v>
      </c>
      <c r="I52" s="6">
        <v>27</v>
      </c>
      <c r="J52" s="6"/>
      <c r="K52" s="6"/>
      <c r="L52" s="6"/>
      <c r="M52" s="6">
        <v>3</v>
      </c>
      <c r="N52" s="6"/>
      <c r="O52" s="6"/>
      <c r="P52" s="6"/>
      <c r="Q52" s="6"/>
      <c r="XFB52" s="24"/>
      <c r="XFC52" s="24"/>
      <c r="XFD52" s="24"/>
    </row>
    <row r="53" spans="1:17 16382:16384" s="22" customFormat="1" ht="30" customHeight="1" x14ac:dyDescent="0.25">
      <c r="A53" s="61"/>
      <c r="B53" s="60"/>
      <c r="C53" s="60"/>
      <c r="D53" s="6" t="s">
        <v>123</v>
      </c>
      <c r="E53" s="6" t="s">
        <v>124</v>
      </c>
      <c r="F53" s="6">
        <v>2</v>
      </c>
      <c r="G53" s="6">
        <v>36</v>
      </c>
      <c r="H53" s="6">
        <v>36</v>
      </c>
      <c r="I53" s="6">
        <v>0</v>
      </c>
      <c r="J53" s="6"/>
      <c r="K53" s="6"/>
      <c r="L53" s="6"/>
      <c r="M53" s="6">
        <v>2</v>
      </c>
      <c r="N53" s="6"/>
      <c r="O53" s="6"/>
      <c r="P53" s="6"/>
      <c r="Q53" s="6"/>
    </row>
    <row r="54" spans="1:17 16382:16384" s="22" customFormat="1" ht="30" customHeight="1" x14ac:dyDescent="0.25">
      <c r="A54" s="61"/>
      <c r="B54" s="60"/>
      <c r="C54" s="60"/>
      <c r="D54" s="6" t="s">
        <v>125</v>
      </c>
      <c r="E54" s="6" t="s">
        <v>126</v>
      </c>
      <c r="F54" s="6">
        <v>2</v>
      </c>
      <c r="G54" s="6">
        <v>36</v>
      </c>
      <c r="H54" s="6">
        <v>36</v>
      </c>
      <c r="I54" s="6">
        <v>0</v>
      </c>
      <c r="J54" s="6"/>
      <c r="K54" s="6"/>
      <c r="L54" s="6"/>
      <c r="M54" s="6"/>
      <c r="N54" s="6">
        <v>2</v>
      </c>
      <c r="O54" s="6"/>
      <c r="P54" s="6"/>
      <c r="Q54" s="6"/>
    </row>
    <row r="55" spans="1:17 16382:16384" s="22" customFormat="1" ht="30" customHeight="1" x14ac:dyDescent="0.25">
      <c r="A55" s="61"/>
      <c r="B55" s="60"/>
      <c r="C55" s="60"/>
      <c r="D55" s="6" t="s">
        <v>127</v>
      </c>
      <c r="E55" s="6" t="s">
        <v>128</v>
      </c>
      <c r="F55" s="6" t="s">
        <v>103</v>
      </c>
      <c r="G55" s="6">
        <v>54</v>
      </c>
      <c r="H55" s="6">
        <v>27</v>
      </c>
      <c r="I55" s="6">
        <v>27</v>
      </c>
      <c r="J55" s="6"/>
      <c r="K55" s="6"/>
      <c r="L55" s="6"/>
      <c r="M55" s="6"/>
      <c r="N55" s="6">
        <v>3</v>
      </c>
      <c r="O55" s="6"/>
      <c r="P55" s="6"/>
      <c r="Q55" s="6"/>
    </row>
    <row r="56" spans="1:17 16382:16384" s="22" customFormat="1" ht="21" customHeight="1" x14ac:dyDescent="0.25">
      <c r="A56" s="61"/>
      <c r="B56" s="60"/>
      <c r="C56" s="72" t="s">
        <v>129</v>
      </c>
      <c r="D56" s="72"/>
      <c r="E56" s="72"/>
      <c r="F56" s="5">
        <v>19</v>
      </c>
      <c r="G56" s="5">
        <f t="shared" ref="G56:Q56" si="3">SUM(G48:G55)</f>
        <v>342</v>
      </c>
      <c r="H56" s="5">
        <f t="shared" si="3"/>
        <v>270</v>
      </c>
      <c r="I56" s="5">
        <f t="shared" si="3"/>
        <v>72</v>
      </c>
      <c r="J56" s="5">
        <f t="shared" si="3"/>
        <v>0</v>
      </c>
      <c r="K56" s="5">
        <f t="shared" si="3"/>
        <v>0</v>
      </c>
      <c r="L56" s="5">
        <f t="shared" si="3"/>
        <v>7</v>
      </c>
      <c r="M56" s="5">
        <f t="shared" si="3"/>
        <v>7</v>
      </c>
      <c r="N56" s="5">
        <f t="shared" si="3"/>
        <v>5</v>
      </c>
      <c r="O56" s="5">
        <f t="shared" si="3"/>
        <v>0</v>
      </c>
      <c r="P56" s="5">
        <f t="shared" si="3"/>
        <v>0</v>
      </c>
      <c r="Q56" s="5">
        <f t="shared" si="3"/>
        <v>0</v>
      </c>
    </row>
    <row r="57" spans="1:17 16382:16384" s="22" customFormat="1" ht="22.05" customHeight="1" x14ac:dyDescent="0.25">
      <c r="A57" s="61"/>
      <c r="B57" s="72" t="s">
        <v>130</v>
      </c>
      <c r="C57" s="72"/>
      <c r="D57" s="72"/>
      <c r="E57" s="72"/>
      <c r="F57" s="5">
        <f>SUM(F56,F47)</f>
        <v>32</v>
      </c>
      <c r="G57" s="5">
        <f t="shared" ref="G57:Q57" si="4">SUM(G56,G47)</f>
        <v>576</v>
      </c>
      <c r="H57" s="5">
        <f t="shared" si="4"/>
        <v>450</v>
      </c>
      <c r="I57" s="5">
        <f t="shared" si="4"/>
        <v>126</v>
      </c>
      <c r="J57" s="5">
        <f t="shared" si="4"/>
        <v>5</v>
      </c>
      <c r="K57" s="5">
        <f t="shared" si="4"/>
        <v>5</v>
      </c>
      <c r="L57" s="5">
        <f t="shared" si="4"/>
        <v>10</v>
      </c>
      <c r="M57" s="5">
        <f t="shared" si="4"/>
        <v>9</v>
      </c>
      <c r="N57" s="5">
        <f t="shared" si="4"/>
        <v>5</v>
      </c>
      <c r="O57" s="5">
        <f t="shared" si="4"/>
        <v>0</v>
      </c>
      <c r="P57" s="5">
        <f t="shared" si="4"/>
        <v>0</v>
      </c>
      <c r="Q57" s="5">
        <f t="shared" si="4"/>
        <v>0</v>
      </c>
    </row>
    <row r="58" spans="1:17 16382:16384" s="22" customFormat="1" ht="30" customHeight="1" x14ac:dyDescent="0.25">
      <c r="A58" s="61"/>
      <c r="B58" s="66" t="s">
        <v>131</v>
      </c>
      <c r="C58" s="66" t="s">
        <v>132</v>
      </c>
      <c r="D58" s="29" t="s">
        <v>133</v>
      </c>
      <c r="E58" s="9" t="s">
        <v>134</v>
      </c>
      <c r="F58" s="19">
        <v>1</v>
      </c>
      <c r="G58" s="19">
        <v>20</v>
      </c>
      <c r="H58" s="19">
        <v>0</v>
      </c>
      <c r="I58" s="19">
        <v>20</v>
      </c>
      <c r="J58" s="19">
        <v>2</v>
      </c>
      <c r="K58" s="19"/>
      <c r="L58" s="19"/>
      <c r="M58" s="19"/>
      <c r="N58" s="19"/>
      <c r="O58" s="19"/>
      <c r="P58" s="19"/>
      <c r="Q58" s="19"/>
    </row>
    <row r="59" spans="1:17 16382:16384" s="22" customFormat="1" ht="30" customHeight="1" x14ac:dyDescent="0.25">
      <c r="A59" s="61"/>
      <c r="B59" s="67"/>
      <c r="C59" s="67"/>
      <c r="D59" s="11" t="s">
        <v>135</v>
      </c>
      <c r="E59" s="6" t="s">
        <v>136</v>
      </c>
      <c r="F59" s="6">
        <v>2</v>
      </c>
      <c r="G59" s="6">
        <v>36</v>
      </c>
      <c r="H59" s="6">
        <v>24</v>
      </c>
      <c r="I59" s="6">
        <v>12</v>
      </c>
      <c r="J59" s="6"/>
      <c r="K59" s="6"/>
      <c r="L59" s="6">
        <v>2</v>
      </c>
      <c r="M59" s="6"/>
      <c r="N59" s="6"/>
      <c r="O59" s="6"/>
      <c r="P59" s="6"/>
      <c r="Q59" s="6"/>
    </row>
    <row r="60" spans="1:17 16382:16384" s="1" customFormat="1" ht="30" customHeight="1" x14ac:dyDescent="0.25">
      <c r="A60" s="61"/>
      <c r="B60" s="67"/>
      <c r="C60" s="67"/>
      <c r="D60" s="11" t="s">
        <v>137</v>
      </c>
      <c r="E60" s="6" t="s">
        <v>138</v>
      </c>
      <c r="F60" s="6">
        <v>3</v>
      </c>
      <c r="G60" s="6">
        <v>36</v>
      </c>
      <c r="H60" s="6">
        <v>18</v>
      </c>
      <c r="I60" s="6">
        <v>18</v>
      </c>
      <c r="J60" s="6"/>
      <c r="K60" s="6"/>
      <c r="L60" s="6"/>
      <c r="M60" s="6">
        <v>2</v>
      </c>
      <c r="N60" s="6"/>
      <c r="O60" s="6"/>
      <c r="P60" s="6"/>
      <c r="Q60" s="6"/>
    </row>
    <row r="61" spans="1:17 16382:16384" s="22" customFormat="1" ht="30" customHeight="1" x14ac:dyDescent="0.25">
      <c r="A61" s="61"/>
      <c r="B61" s="67"/>
      <c r="C61" s="67"/>
      <c r="D61" s="6" t="s">
        <v>139</v>
      </c>
      <c r="E61" s="6" t="s">
        <v>140</v>
      </c>
      <c r="F61" s="6">
        <v>3</v>
      </c>
      <c r="G61" s="6">
        <v>54</v>
      </c>
      <c r="H61" s="6">
        <v>27</v>
      </c>
      <c r="I61" s="6">
        <v>27</v>
      </c>
      <c r="J61" s="6"/>
      <c r="K61" s="6"/>
      <c r="L61" s="38"/>
      <c r="M61" s="6">
        <v>3</v>
      </c>
      <c r="N61" s="6"/>
      <c r="O61" s="6"/>
      <c r="P61" s="6"/>
      <c r="Q61" s="6"/>
    </row>
    <row r="62" spans="1:17 16382:16384" s="22" customFormat="1" ht="30" customHeight="1" x14ac:dyDescent="0.25">
      <c r="A62" s="61"/>
      <c r="B62" s="67"/>
      <c r="C62" s="67"/>
      <c r="D62" s="11" t="s">
        <v>141</v>
      </c>
      <c r="E62" s="6" t="s">
        <v>142</v>
      </c>
      <c r="F62" s="6">
        <v>2</v>
      </c>
      <c r="G62" s="6">
        <v>36</v>
      </c>
      <c r="H62" s="6">
        <v>18</v>
      </c>
      <c r="I62" s="6">
        <v>18</v>
      </c>
      <c r="J62" s="6"/>
      <c r="K62" s="6"/>
      <c r="L62" s="6"/>
      <c r="M62" s="6">
        <v>2</v>
      </c>
      <c r="N62" s="6"/>
      <c r="O62" s="6"/>
      <c r="P62" s="6"/>
      <c r="Q62" s="6"/>
    </row>
    <row r="63" spans="1:17 16382:16384" s="22" customFormat="1" ht="30" customHeight="1" x14ac:dyDescent="0.25">
      <c r="A63" s="61"/>
      <c r="B63" s="67"/>
      <c r="C63" s="67"/>
      <c r="D63" s="11" t="s">
        <v>143</v>
      </c>
      <c r="E63" s="6" t="s">
        <v>144</v>
      </c>
      <c r="F63" s="6">
        <v>2</v>
      </c>
      <c r="G63" s="6">
        <v>36</v>
      </c>
      <c r="H63" s="6">
        <v>18</v>
      </c>
      <c r="I63" s="6">
        <v>18</v>
      </c>
      <c r="J63" s="6"/>
      <c r="K63" s="6"/>
      <c r="L63" s="6"/>
      <c r="M63" s="6">
        <v>2</v>
      </c>
      <c r="N63" s="6"/>
      <c r="O63" s="6"/>
      <c r="P63" s="6"/>
      <c r="Q63" s="6"/>
    </row>
    <row r="64" spans="1:17 16382:16384" s="1" customFormat="1" ht="30" customHeight="1" x14ac:dyDescent="0.25">
      <c r="A64" s="61"/>
      <c r="B64" s="67"/>
      <c r="C64" s="76"/>
      <c r="D64" s="6" t="s">
        <v>145</v>
      </c>
      <c r="E64" s="9" t="s">
        <v>146</v>
      </c>
      <c r="F64" s="9">
        <v>2</v>
      </c>
      <c r="G64" s="9">
        <v>36</v>
      </c>
      <c r="H64" s="9">
        <v>18</v>
      </c>
      <c r="I64" s="9">
        <v>18</v>
      </c>
      <c r="J64" s="9"/>
      <c r="K64" s="9"/>
      <c r="L64" s="9"/>
      <c r="M64" s="9"/>
      <c r="N64" s="9">
        <v>2</v>
      </c>
      <c r="O64" s="9"/>
      <c r="P64" s="9"/>
      <c r="Q64" s="9"/>
    </row>
    <row r="65" spans="1:17" s="22" customFormat="1" ht="30" customHeight="1" x14ac:dyDescent="0.25">
      <c r="A65" s="61"/>
      <c r="B65" s="67"/>
      <c r="C65" s="76"/>
      <c r="D65" s="6" t="s">
        <v>147</v>
      </c>
      <c r="E65" s="6" t="s">
        <v>148</v>
      </c>
      <c r="F65" s="6">
        <v>2</v>
      </c>
      <c r="G65" s="6">
        <v>36</v>
      </c>
      <c r="H65" s="6">
        <v>18</v>
      </c>
      <c r="I65" s="6">
        <v>18</v>
      </c>
      <c r="J65" s="6"/>
      <c r="K65" s="6"/>
      <c r="L65" s="6"/>
      <c r="M65" s="6"/>
      <c r="N65" s="6">
        <v>2</v>
      </c>
      <c r="O65" s="6"/>
      <c r="P65" s="6"/>
      <c r="Q65" s="6"/>
    </row>
    <row r="66" spans="1:17" s="22" customFormat="1" ht="30" customHeight="1" x14ac:dyDescent="0.25">
      <c r="A66" s="61"/>
      <c r="B66" s="67"/>
      <c r="C66" s="76"/>
      <c r="D66" s="6" t="s">
        <v>149</v>
      </c>
      <c r="E66" s="6" t="s">
        <v>150</v>
      </c>
      <c r="F66" s="6">
        <v>2</v>
      </c>
      <c r="G66" s="6">
        <v>36</v>
      </c>
      <c r="H66" s="6">
        <v>36</v>
      </c>
      <c r="I66" s="6">
        <v>0</v>
      </c>
      <c r="J66" s="6"/>
      <c r="K66" s="6"/>
      <c r="L66" s="6"/>
      <c r="M66" s="6"/>
      <c r="N66" s="6">
        <v>2</v>
      </c>
      <c r="O66" s="6"/>
      <c r="P66" s="6"/>
      <c r="Q66" s="6"/>
    </row>
    <row r="67" spans="1:17" s="22" customFormat="1" ht="30" customHeight="1" x14ac:dyDescent="0.25">
      <c r="A67" s="61"/>
      <c r="B67" s="67"/>
      <c r="C67" s="76"/>
      <c r="D67" s="6" t="s">
        <v>151</v>
      </c>
      <c r="E67" s="6" t="s">
        <v>152</v>
      </c>
      <c r="F67" s="6">
        <v>2</v>
      </c>
      <c r="G67" s="6">
        <v>36</v>
      </c>
      <c r="H67" s="6">
        <v>18</v>
      </c>
      <c r="I67" s="6">
        <v>18</v>
      </c>
      <c r="J67" s="6"/>
      <c r="K67" s="6"/>
      <c r="L67" s="6"/>
      <c r="M67" s="6"/>
      <c r="N67" s="6">
        <v>2</v>
      </c>
      <c r="O67" s="6"/>
      <c r="P67" s="6"/>
      <c r="Q67" s="6"/>
    </row>
    <row r="68" spans="1:17" s="22" customFormat="1" ht="30" customHeight="1" x14ac:dyDescent="0.25">
      <c r="A68" s="61"/>
      <c r="B68" s="67"/>
      <c r="C68" s="76"/>
      <c r="D68" s="6" t="s">
        <v>153</v>
      </c>
      <c r="E68" s="6" t="s">
        <v>154</v>
      </c>
      <c r="F68" s="6">
        <v>2</v>
      </c>
      <c r="G68" s="6">
        <v>36</v>
      </c>
      <c r="H68" s="6">
        <v>18</v>
      </c>
      <c r="I68" s="6">
        <v>18</v>
      </c>
      <c r="J68" s="6"/>
      <c r="K68" s="6"/>
      <c r="L68" s="6"/>
      <c r="M68" s="6"/>
      <c r="N68" s="6"/>
      <c r="O68" s="6">
        <v>2</v>
      </c>
      <c r="P68" s="6"/>
      <c r="Q68" s="6"/>
    </row>
    <row r="69" spans="1:17" s="22" customFormat="1" ht="30" customHeight="1" x14ac:dyDescent="0.25">
      <c r="A69" s="61"/>
      <c r="B69" s="67"/>
      <c r="C69" s="76"/>
      <c r="D69" s="6" t="s">
        <v>155</v>
      </c>
      <c r="E69" s="6" t="s">
        <v>156</v>
      </c>
      <c r="F69" s="6">
        <v>2</v>
      </c>
      <c r="G69" s="6">
        <v>36</v>
      </c>
      <c r="H69" s="6">
        <v>18</v>
      </c>
      <c r="I69" s="6">
        <v>18</v>
      </c>
      <c r="J69" s="6"/>
      <c r="K69" s="6"/>
      <c r="L69" s="6"/>
      <c r="M69" s="6"/>
      <c r="N69" s="6"/>
      <c r="O69" s="6">
        <v>2</v>
      </c>
      <c r="P69" s="6"/>
      <c r="Q69" s="6"/>
    </row>
    <row r="70" spans="1:17" s="22" customFormat="1" ht="30" customHeight="1" x14ac:dyDescent="0.25">
      <c r="A70" s="61"/>
      <c r="B70" s="67"/>
      <c r="C70" s="76"/>
      <c r="D70" s="6" t="s">
        <v>157</v>
      </c>
      <c r="E70" s="6" t="s">
        <v>158</v>
      </c>
      <c r="F70" s="6">
        <v>2</v>
      </c>
      <c r="G70" s="6">
        <v>36</v>
      </c>
      <c r="H70" s="6">
        <v>18</v>
      </c>
      <c r="I70" s="6">
        <v>18</v>
      </c>
      <c r="J70" s="6"/>
      <c r="K70" s="6"/>
      <c r="L70" s="6"/>
      <c r="M70" s="6"/>
      <c r="N70" s="6"/>
      <c r="O70" s="6">
        <v>2</v>
      </c>
      <c r="P70" s="43"/>
      <c r="Q70" s="43"/>
    </row>
    <row r="71" spans="1:17" s="22" customFormat="1" ht="30" customHeight="1" x14ac:dyDescent="0.25">
      <c r="A71" s="61"/>
      <c r="B71" s="67"/>
      <c r="C71" s="76"/>
      <c r="D71" s="6" t="s">
        <v>159</v>
      </c>
      <c r="E71" s="6" t="s">
        <v>160</v>
      </c>
      <c r="F71" s="6">
        <v>2</v>
      </c>
      <c r="G71" s="6">
        <v>36</v>
      </c>
      <c r="H71" s="6">
        <v>18</v>
      </c>
      <c r="I71" s="6">
        <v>18</v>
      </c>
      <c r="J71" s="6"/>
      <c r="K71" s="38"/>
      <c r="L71" s="6"/>
      <c r="M71" s="6"/>
      <c r="N71" s="6"/>
      <c r="O71" s="6">
        <v>2</v>
      </c>
      <c r="P71" s="6"/>
      <c r="Q71" s="6"/>
    </row>
    <row r="72" spans="1:17" s="22" customFormat="1" ht="30" customHeight="1" x14ac:dyDescent="0.25">
      <c r="A72" s="61"/>
      <c r="B72" s="67"/>
      <c r="C72" s="76"/>
      <c r="D72" s="6" t="s">
        <v>161</v>
      </c>
      <c r="E72" s="6" t="s">
        <v>162</v>
      </c>
      <c r="F72" s="6">
        <v>2</v>
      </c>
      <c r="G72" s="6">
        <v>36</v>
      </c>
      <c r="H72" s="6">
        <v>18</v>
      </c>
      <c r="I72" s="6">
        <v>18</v>
      </c>
      <c r="J72" s="6"/>
      <c r="K72" s="6"/>
      <c r="L72" s="6"/>
      <c r="M72" s="6"/>
      <c r="N72" s="6"/>
      <c r="O72" s="6">
        <v>2</v>
      </c>
      <c r="P72" s="6"/>
      <c r="Q72" s="6"/>
    </row>
    <row r="73" spans="1:17" s="22" customFormat="1" ht="30" customHeight="1" x14ac:dyDescent="0.25">
      <c r="A73" s="61"/>
      <c r="B73" s="67"/>
      <c r="C73" s="76"/>
      <c r="D73" s="6" t="s">
        <v>163</v>
      </c>
      <c r="E73" s="6" t="s">
        <v>164</v>
      </c>
      <c r="F73" s="6">
        <v>2</v>
      </c>
      <c r="G73" s="6">
        <v>36</v>
      </c>
      <c r="H73" s="6">
        <v>18</v>
      </c>
      <c r="I73" s="6">
        <v>18</v>
      </c>
      <c r="J73" s="6"/>
      <c r="K73" s="6"/>
      <c r="L73" s="6"/>
      <c r="M73" s="6"/>
      <c r="N73" s="6"/>
      <c r="O73" s="6">
        <v>2</v>
      </c>
      <c r="P73" s="6"/>
      <c r="Q73" s="6"/>
    </row>
    <row r="74" spans="1:17" s="22" customFormat="1" ht="30" customHeight="1" x14ac:dyDescent="0.25">
      <c r="A74" s="61"/>
      <c r="B74" s="68"/>
      <c r="C74" s="77"/>
      <c r="D74" s="6" t="s">
        <v>165</v>
      </c>
      <c r="E74" s="6" t="s">
        <v>166</v>
      </c>
      <c r="F74" s="6" t="s">
        <v>118</v>
      </c>
      <c r="G74" s="6">
        <v>36</v>
      </c>
      <c r="H74" s="6">
        <v>18</v>
      </c>
      <c r="I74" s="6">
        <v>18</v>
      </c>
      <c r="J74" s="6"/>
      <c r="K74" s="6"/>
      <c r="L74" s="6"/>
      <c r="M74" s="6"/>
      <c r="N74" s="6"/>
      <c r="O74" s="6">
        <v>2</v>
      </c>
      <c r="P74" s="6"/>
      <c r="Q74" s="5"/>
    </row>
    <row r="75" spans="1:17" s="22" customFormat="1" ht="19.95" customHeight="1" x14ac:dyDescent="0.25">
      <c r="A75" s="61"/>
      <c r="B75" s="73" t="s">
        <v>167</v>
      </c>
      <c r="C75" s="74"/>
      <c r="D75" s="74"/>
      <c r="E75" s="75"/>
      <c r="F75" s="5">
        <v>13</v>
      </c>
      <c r="G75" s="5">
        <f>F75*18</f>
        <v>234</v>
      </c>
      <c r="H75" s="5">
        <v>117</v>
      </c>
      <c r="I75" s="5">
        <v>117</v>
      </c>
      <c r="J75" s="5">
        <v>1</v>
      </c>
      <c r="K75" s="5">
        <f>SUM(K58:K74)</f>
        <v>0</v>
      </c>
      <c r="L75" s="5">
        <v>0</v>
      </c>
      <c r="M75" s="5">
        <v>2</v>
      </c>
      <c r="N75" s="5">
        <v>6</v>
      </c>
      <c r="O75" s="5">
        <v>4</v>
      </c>
      <c r="P75" s="5">
        <f>SUM(P58:P74)</f>
        <v>0</v>
      </c>
      <c r="Q75" s="5">
        <f>SUM(Q58:Q74)</f>
        <v>0</v>
      </c>
    </row>
    <row r="76" spans="1:17" s="22" customFormat="1" ht="30" customHeight="1" x14ac:dyDescent="0.25">
      <c r="A76" s="62" t="s">
        <v>168</v>
      </c>
      <c r="B76" s="47" t="s">
        <v>168</v>
      </c>
      <c r="C76" s="48"/>
      <c r="D76" s="6" t="s">
        <v>169</v>
      </c>
      <c r="E76" s="6" t="s">
        <v>170</v>
      </c>
      <c r="F76" s="6">
        <v>1</v>
      </c>
      <c r="G76" s="5">
        <v>20</v>
      </c>
      <c r="H76" s="5">
        <v>0</v>
      </c>
      <c r="I76" s="5">
        <v>20</v>
      </c>
      <c r="J76" s="5">
        <v>2</v>
      </c>
      <c r="K76" s="5"/>
      <c r="L76" s="5"/>
      <c r="M76" s="5"/>
      <c r="N76" s="5"/>
      <c r="O76" s="5"/>
      <c r="P76" s="5"/>
      <c r="Q76" s="5"/>
    </row>
    <row r="77" spans="1:17" s="22" customFormat="1" ht="30" customHeight="1" x14ac:dyDescent="0.25">
      <c r="A77" s="63"/>
      <c r="B77" s="49"/>
      <c r="C77" s="50"/>
      <c r="D77" s="6" t="s">
        <v>171</v>
      </c>
      <c r="E77" s="6" t="s">
        <v>172</v>
      </c>
      <c r="F77" s="6">
        <v>1</v>
      </c>
      <c r="G77" s="6">
        <v>20</v>
      </c>
      <c r="H77" s="6">
        <v>0</v>
      </c>
      <c r="I77" s="6">
        <v>20</v>
      </c>
      <c r="J77" s="6"/>
      <c r="K77" s="6"/>
      <c r="L77" s="6">
        <v>2</v>
      </c>
      <c r="M77" s="5"/>
      <c r="N77" s="5"/>
      <c r="O77" s="5"/>
      <c r="P77" s="5"/>
      <c r="Q77" s="5"/>
    </row>
    <row r="78" spans="1:17" s="22" customFormat="1" ht="30" customHeight="1" x14ac:dyDescent="0.25">
      <c r="A78" s="63"/>
      <c r="B78" s="49"/>
      <c r="C78" s="50"/>
      <c r="D78" s="6" t="s">
        <v>173</v>
      </c>
      <c r="E78" s="6" t="s">
        <v>174</v>
      </c>
      <c r="F78" s="6">
        <v>1</v>
      </c>
      <c r="G78" s="41">
        <v>20</v>
      </c>
      <c r="H78" s="41">
        <v>0</v>
      </c>
      <c r="I78" s="41">
        <v>20</v>
      </c>
      <c r="J78" s="41"/>
      <c r="K78" s="41"/>
      <c r="L78" s="41">
        <v>3</v>
      </c>
      <c r="M78" s="41"/>
      <c r="N78" s="41"/>
      <c r="O78" s="41"/>
      <c r="P78" s="41"/>
      <c r="Q78" s="41"/>
    </row>
    <row r="79" spans="1:17" s="22" customFormat="1" ht="30" customHeight="1" x14ac:dyDescent="0.25">
      <c r="A79" s="63"/>
      <c r="B79" s="49"/>
      <c r="C79" s="50"/>
      <c r="D79" s="6" t="s">
        <v>175</v>
      </c>
      <c r="E79" s="6" t="s">
        <v>176</v>
      </c>
      <c r="F79" s="6">
        <v>1</v>
      </c>
      <c r="G79" s="41">
        <v>20</v>
      </c>
      <c r="H79" s="41">
        <v>0</v>
      </c>
      <c r="I79" s="41">
        <v>20</v>
      </c>
      <c r="J79" s="41"/>
      <c r="K79" s="41"/>
      <c r="L79" s="41">
        <v>3</v>
      </c>
      <c r="M79" s="41"/>
      <c r="N79" s="41"/>
      <c r="O79" s="41"/>
      <c r="P79" s="41"/>
      <c r="Q79" s="41"/>
    </row>
    <row r="80" spans="1:17" s="22" customFormat="1" ht="30" customHeight="1" x14ac:dyDescent="0.25">
      <c r="A80" s="63"/>
      <c r="B80" s="49"/>
      <c r="C80" s="50"/>
      <c r="D80" s="6" t="s">
        <v>177</v>
      </c>
      <c r="E80" s="6" t="s">
        <v>178</v>
      </c>
      <c r="F80" s="6">
        <v>2</v>
      </c>
      <c r="G80" s="41">
        <v>40</v>
      </c>
      <c r="H80" s="41">
        <v>0</v>
      </c>
      <c r="I80" s="41">
        <v>40</v>
      </c>
      <c r="J80" s="41"/>
      <c r="K80" s="41"/>
      <c r="L80" s="41"/>
      <c r="M80" s="41">
        <v>3</v>
      </c>
      <c r="N80" s="41"/>
      <c r="O80" s="41"/>
      <c r="P80" s="41"/>
      <c r="Q80" s="41"/>
    </row>
    <row r="81" spans="1:21" s="1" customFormat="1" ht="30" customHeight="1" x14ac:dyDescent="0.25">
      <c r="A81" s="63"/>
      <c r="B81" s="49"/>
      <c r="C81" s="50"/>
      <c r="D81" s="6" t="s">
        <v>179</v>
      </c>
      <c r="E81" s="6" t="s">
        <v>180</v>
      </c>
      <c r="F81" s="6">
        <v>1</v>
      </c>
      <c r="G81" s="41">
        <v>20</v>
      </c>
      <c r="H81" s="41">
        <v>0</v>
      </c>
      <c r="I81" s="41">
        <v>20</v>
      </c>
      <c r="J81" s="41"/>
      <c r="K81" s="41"/>
      <c r="L81" s="41"/>
      <c r="M81" s="41">
        <v>3</v>
      </c>
      <c r="N81" s="41"/>
      <c r="O81" s="41"/>
      <c r="P81" s="41"/>
      <c r="Q81" s="41"/>
    </row>
    <row r="82" spans="1:21" s="22" customFormat="1" ht="30" customHeight="1" x14ac:dyDescent="0.25">
      <c r="A82" s="63"/>
      <c r="B82" s="49"/>
      <c r="C82" s="50"/>
      <c r="D82" s="6" t="s">
        <v>181</v>
      </c>
      <c r="E82" s="6" t="s">
        <v>182</v>
      </c>
      <c r="F82" s="6">
        <v>2</v>
      </c>
      <c r="G82" s="41">
        <v>40</v>
      </c>
      <c r="H82" s="41">
        <v>0</v>
      </c>
      <c r="I82" s="41">
        <v>40</v>
      </c>
      <c r="J82" s="41"/>
      <c r="K82" s="41"/>
      <c r="L82" s="41"/>
      <c r="M82" s="41"/>
      <c r="N82" s="41">
        <v>3</v>
      </c>
      <c r="O82" s="41"/>
      <c r="P82" s="41"/>
      <c r="Q82" s="41"/>
    </row>
    <row r="83" spans="1:21" s="22" customFormat="1" ht="30" customHeight="1" x14ac:dyDescent="0.25">
      <c r="A83" s="63"/>
      <c r="B83" s="49"/>
      <c r="C83" s="50"/>
      <c r="D83" s="6" t="s">
        <v>183</v>
      </c>
      <c r="E83" s="6" t="s">
        <v>184</v>
      </c>
      <c r="F83" s="6">
        <v>2</v>
      </c>
      <c r="G83" s="41">
        <v>40</v>
      </c>
      <c r="H83" s="41">
        <v>0</v>
      </c>
      <c r="I83" s="41">
        <v>40</v>
      </c>
      <c r="J83" s="41"/>
      <c r="K83" s="41"/>
      <c r="L83" s="41"/>
      <c r="M83" s="41"/>
      <c r="N83" s="41">
        <v>3</v>
      </c>
      <c r="O83" s="41"/>
      <c r="P83" s="41"/>
      <c r="Q83" s="41"/>
    </row>
    <row r="84" spans="1:21" s="22" customFormat="1" ht="30" customHeight="1" x14ac:dyDescent="0.25">
      <c r="A84" s="63"/>
      <c r="B84" s="49"/>
      <c r="C84" s="50"/>
      <c r="D84" s="6" t="s">
        <v>185</v>
      </c>
      <c r="E84" s="6" t="s">
        <v>186</v>
      </c>
      <c r="F84" s="6">
        <v>1</v>
      </c>
      <c r="G84" s="41">
        <v>20</v>
      </c>
      <c r="H84" s="41">
        <v>0</v>
      </c>
      <c r="I84" s="41">
        <v>20</v>
      </c>
      <c r="J84" s="41"/>
      <c r="K84" s="41"/>
      <c r="L84" s="41"/>
      <c r="M84" s="41"/>
      <c r="N84" s="41">
        <v>3</v>
      </c>
      <c r="O84" s="41"/>
      <c r="P84" s="41"/>
      <c r="Q84" s="41"/>
    </row>
    <row r="85" spans="1:21" s="22" customFormat="1" ht="30" customHeight="1" x14ac:dyDescent="0.25">
      <c r="A85" s="63"/>
      <c r="B85" s="49"/>
      <c r="C85" s="50"/>
      <c r="D85" s="6" t="s">
        <v>187</v>
      </c>
      <c r="E85" s="6" t="s">
        <v>188</v>
      </c>
      <c r="F85" s="6">
        <v>2</v>
      </c>
      <c r="G85" s="41">
        <v>40</v>
      </c>
      <c r="H85" s="41">
        <v>0</v>
      </c>
      <c r="I85" s="41">
        <v>40</v>
      </c>
      <c r="J85" s="41"/>
      <c r="K85" s="41"/>
      <c r="L85" s="41"/>
      <c r="M85" s="41"/>
      <c r="N85" s="41"/>
      <c r="O85" s="41">
        <v>3</v>
      </c>
      <c r="P85" s="41"/>
      <c r="Q85" s="41"/>
    </row>
    <row r="86" spans="1:21" s="22" customFormat="1" ht="30" customHeight="1" x14ac:dyDescent="0.25">
      <c r="A86" s="63"/>
      <c r="B86" s="49"/>
      <c r="C86" s="50"/>
      <c r="D86" s="6" t="s">
        <v>189</v>
      </c>
      <c r="E86" s="6" t="s">
        <v>190</v>
      </c>
      <c r="F86" s="6">
        <v>2</v>
      </c>
      <c r="G86" s="41">
        <v>40</v>
      </c>
      <c r="H86" s="41">
        <v>0</v>
      </c>
      <c r="I86" s="41">
        <v>40</v>
      </c>
      <c r="J86" s="41"/>
      <c r="K86" s="41"/>
      <c r="L86" s="41"/>
      <c r="M86" s="41"/>
      <c r="N86" s="41"/>
      <c r="O86" s="41">
        <v>3</v>
      </c>
      <c r="P86" s="38"/>
      <c r="Q86" s="41"/>
    </row>
    <row r="87" spans="1:21" s="1" customFormat="1" ht="30" customHeight="1" x14ac:dyDescent="0.25">
      <c r="A87" s="63"/>
      <c r="B87" s="49"/>
      <c r="C87" s="50"/>
      <c r="D87" s="6" t="s">
        <v>191</v>
      </c>
      <c r="E87" s="6" t="s">
        <v>192</v>
      </c>
      <c r="F87" s="6">
        <v>2</v>
      </c>
      <c r="G87" s="41">
        <v>40</v>
      </c>
      <c r="H87" s="41">
        <v>0</v>
      </c>
      <c r="I87" s="41">
        <v>40</v>
      </c>
      <c r="J87" s="41"/>
      <c r="K87" s="41"/>
      <c r="L87" s="41"/>
      <c r="M87" s="41"/>
      <c r="N87" s="41"/>
      <c r="O87" s="41">
        <v>3</v>
      </c>
      <c r="P87" s="41"/>
      <c r="Q87" s="41"/>
    </row>
    <row r="88" spans="1:21" s="22" customFormat="1" ht="30" customHeight="1" x14ac:dyDescent="0.25">
      <c r="A88" s="63"/>
      <c r="B88" s="49"/>
      <c r="C88" s="50"/>
      <c r="D88" s="9" t="s">
        <v>193</v>
      </c>
      <c r="E88" s="9" t="s">
        <v>194</v>
      </c>
      <c r="F88" s="9">
        <v>2</v>
      </c>
      <c r="G88" s="9">
        <v>40</v>
      </c>
      <c r="H88" s="9">
        <v>0</v>
      </c>
      <c r="I88" s="9">
        <v>40</v>
      </c>
      <c r="J88" s="9"/>
      <c r="K88" s="9"/>
      <c r="L88" s="9"/>
      <c r="M88" s="9"/>
      <c r="N88" s="9"/>
      <c r="O88" s="9">
        <v>3</v>
      </c>
      <c r="P88" s="9"/>
      <c r="Q88" s="9"/>
    </row>
    <row r="89" spans="1:21" s="22" customFormat="1" ht="30" customHeight="1" x14ac:dyDescent="0.25">
      <c r="A89" s="63"/>
      <c r="B89" s="49"/>
      <c r="C89" s="50"/>
      <c r="D89" s="9" t="s">
        <v>195</v>
      </c>
      <c r="E89" s="9" t="s">
        <v>196</v>
      </c>
      <c r="F89" s="9">
        <v>1</v>
      </c>
      <c r="G89" s="9">
        <v>20</v>
      </c>
      <c r="H89" s="9">
        <v>0</v>
      </c>
      <c r="I89" s="9">
        <v>20</v>
      </c>
      <c r="J89" s="9"/>
      <c r="K89" s="9"/>
      <c r="L89" s="9"/>
      <c r="M89" s="9"/>
      <c r="N89" s="9"/>
      <c r="O89" s="9" t="s">
        <v>197</v>
      </c>
      <c r="P89" s="9"/>
      <c r="Q89" s="9"/>
    </row>
    <row r="90" spans="1:21" s="1" customFormat="1" ht="30" customHeight="1" x14ac:dyDescent="0.25">
      <c r="A90" s="63"/>
      <c r="B90" s="49"/>
      <c r="C90" s="50"/>
      <c r="D90" s="42" t="s">
        <v>198</v>
      </c>
      <c r="E90" s="6" t="s">
        <v>199</v>
      </c>
      <c r="F90" s="6">
        <v>1</v>
      </c>
      <c r="G90" s="6">
        <v>20</v>
      </c>
      <c r="H90" s="6">
        <v>0</v>
      </c>
      <c r="I90" s="6">
        <v>20</v>
      </c>
      <c r="J90" s="9"/>
      <c r="K90" s="9"/>
      <c r="L90" s="9"/>
      <c r="M90" s="9"/>
      <c r="N90" s="113" t="s">
        <v>266</v>
      </c>
      <c r="O90" s="113"/>
      <c r="P90" s="9"/>
      <c r="Q90" s="9"/>
      <c r="R90" s="45"/>
    </row>
    <row r="91" spans="1:21" s="22" customFormat="1" ht="30" customHeight="1" x14ac:dyDescent="0.25">
      <c r="A91" s="63"/>
      <c r="B91" s="49"/>
      <c r="C91" s="50"/>
      <c r="D91" s="6" t="s">
        <v>200</v>
      </c>
      <c r="E91" s="6" t="s">
        <v>201</v>
      </c>
      <c r="F91" s="6">
        <v>3</v>
      </c>
      <c r="G91" s="11" t="s">
        <v>202</v>
      </c>
      <c r="H91" s="5">
        <v>0</v>
      </c>
      <c r="I91" s="11" t="s">
        <v>202</v>
      </c>
      <c r="J91" s="6"/>
      <c r="K91" s="6"/>
      <c r="L91" s="6"/>
      <c r="M91" s="6"/>
      <c r="N91" s="114" t="s">
        <v>202</v>
      </c>
      <c r="O91" s="115"/>
      <c r="P91" s="44"/>
      <c r="Q91" s="5"/>
    </row>
    <row r="92" spans="1:21" s="22" customFormat="1" ht="30" customHeight="1" x14ac:dyDescent="0.25">
      <c r="A92" s="63"/>
      <c r="B92" s="51"/>
      <c r="C92" s="52"/>
      <c r="D92" s="6" t="s">
        <v>203</v>
      </c>
      <c r="E92" s="5" t="s">
        <v>204</v>
      </c>
      <c r="F92" s="5">
        <v>12</v>
      </c>
      <c r="G92" s="6" t="s">
        <v>205</v>
      </c>
      <c r="H92" s="6">
        <v>0</v>
      </c>
      <c r="I92" s="6" t="s">
        <v>205</v>
      </c>
      <c r="J92" s="5"/>
      <c r="K92" s="5"/>
      <c r="L92" s="5"/>
      <c r="M92" s="5"/>
      <c r="N92" s="116" t="s">
        <v>267</v>
      </c>
      <c r="O92" s="116" t="s">
        <v>267</v>
      </c>
      <c r="P92" s="5"/>
      <c r="Q92" s="5"/>
      <c r="R92" s="53"/>
      <c r="S92" s="54"/>
      <c r="T92" s="54"/>
      <c r="U92" s="54"/>
    </row>
    <row r="93" spans="1:21" s="23" customFormat="1" ht="19.95" customHeight="1" x14ac:dyDescent="0.25">
      <c r="A93" s="64"/>
      <c r="B93" s="55" t="s">
        <v>206</v>
      </c>
      <c r="C93" s="56"/>
      <c r="D93" s="56"/>
      <c r="E93" s="57"/>
      <c r="F93" s="4">
        <f>SUM(F76:F92)</f>
        <v>37</v>
      </c>
      <c r="G93" s="4">
        <f>SUM(G76:G90)+15*20</f>
        <v>740</v>
      </c>
      <c r="H93" s="4">
        <v>0</v>
      </c>
      <c r="I93" s="4">
        <f>SUM(I76:I90)+15*20</f>
        <v>740</v>
      </c>
      <c r="J93" s="4">
        <f>SUM(J76:J92)</f>
        <v>2</v>
      </c>
      <c r="K93" s="4">
        <f>SUM(K76:K92)</f>
        <v>0</v>
      </c>
      <c r="L93" s="4">
        <f>SUM(L76:L92)</f>
        <v>8</v>
      </c>
      <c r="M93" s="4">
        <f>SUM(M76:M92)</f>
        <v>6</v>
      </c>
      <c r="N93" s="46">
        <v>19</v>
      </c>
      <c r="O93" s="46">
        <v>19</v>
      </c>
      <c r="P93" s="46">
        <v>0</v>
      </c>
      <c r="Q93" s="46">
        <v>0</v>
      </c>
      <c r="R93" s="54"/>
      <c r="S93" s="54"/>
      <c r="T93" s="54"/>
      <c r="U93" s="54"/>
    </row>
    <row r="94" spans="1:21" s="22" customFormat="1" ht="153" customHeight="1" x14ac:dyDescent="0.25">
      <c r="A94" s="58" t="s">
        <v>207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</row>
  </sheetData>
  <sheetProtection formatRows="0" insertColumns="0" insertRows="0" deleteRows="0" selectLockedCells="1" sort="0" autoFilter="0" pivotTables="0"/>
  <mergeCells count="46">
    <mergeCell ref="A1:Q1"/>
    <mergeCell ref="A2:Q2"/>
    <mergeCell ref="F3:I3"/>
    <mergeCell ref="J3:Q3"/>
    <mergeCell ref="J4:K4"/>
    <mergeCell ref="L4:M4"/>
    <mergeCell ref="N4:O4"/>
    <mergeCell ref="P4:Q4"/>
    <mergeCell ref="D3:D5"/>
    <mergeCell ref="E3:E5"/>
    <mergeCell ref="F4:F5"/>
    <mergeCell ref="G4:G5"/>
    <mergeCell ref="H4:H5"/>
    <mergeCell ref="I4:I5"/>
    <mergeCell ref="A3:C5"/>
    <mergeCell ref="B57:E57"/>
    <mergeCell ref="B75:E75"/>
    <mergeCell ref="C58:C74"/>
    <mergeCell ref="R6:T6"/>
    <mergeCell ref="J32:Q32"/>
    <mergeCell ref="B36:E36"/>
    <mergeCell ref="D37:I37"/>
    <mergeCell ref="D38:I38"/>
    <mergeCell ref="J28:M31"/>
    <mergeCell ref="J37:Q38"/>
    <mergeCell ref="C41:C46"/>
    <mergeCell ref="C48:C55"/>
    <mergeCell ref="B40:E40"/>
    <mergeCell ref="C47:E47"/>
    <mergeCell ref="C56:E56"/>
    <mergeCell ref="B76:C92"/>
    <mergeCell ref="R92:U93"/>
    <mergeCell ref="B93:E93"/>
    <mergeCell ref="A94:Q94"/>
    <mergeCell ref="A6:A40"/>
    <mergeCell ref="A41:A75"/>
    <mergeCell ref="A76:A93"/>
    <mergeCell ref="B6:B35"/>
    <mergeCell ref="B37:B39"/>
    <mergeCell ref="B41:B56"/>
    <mergeCell ref="B58:B74"/>
    <mergeCell ref="C6:C12"/>
    <mergeCell ref="C13:C16"/>
    <mergeCell ref="C17:C20"/>
    <mergeCell ref="C21:C27"/>
    <mergeCell ref="C28:C34"/>
  </mergeCells>
  <phoneticPr fontId="31" type="noConversion"/>
  <hyperlinks>
    <hyperlink ref="E61" r:id="rId1" xr:uid="{00000000-0004-0000-0000-000000000000}"/>
  </hyperlinks>
  <printOptions horizontalCentered="1" verticalCentered="1"/>
  <pageMargins left="0.23611111111111099" right="0.23611111111111099" top="0" bottom="0" header="0.31458333333333299" footer="0.314583333333332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zoomScale="145" zoomScaleNormal="145" workbookViewId="0">
      <selection activeCell="N14" sqref="N14"/>
    </sheetView>
  </sheetViews>
  <sheetFormatPr defaultColWidth="9" defaultRowHeight="14.4" x14ac:dyDescent="0.25"/>
  <cols>
    <col min="1" max="1" width="9.33203125" customWidth="1"/>
    <col min="2" max="2" width="13.21875" customWidth="1"/>
    <col min="3" max="3" width="7.88671875" customWidth="1"/>
    <col min="4" max="4" width="7.21875" customWidth="1"/>
    <col min="5" max="12" width="6.44140625" customWidth="1"/>
  </cols>
  <sheetData>
    <row r="1" spans="1:12" s="12" customFormat="1" ht="19.95" customHeight="1" x14ac:dyDescent="0.25">
      <c r="A1" s="98" t="s">
        <v>208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20.399999999999999" x14ac:dyDescent="0.25">
      <c r="A2" s="99" t="s">
        <v>209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3" customFormat="1" ht="15" customHeight="1" x14ac:dyDescent="0.25">
      <c r="A3" s="101" t="s">
        <v>210</v>
      </c>
      <c r="B3" s="105" t="s">
        <v>211</v>
      </c>
      <c r="C3" s="100" t="s">
        <v>212</v>
      </c>
      <c r="D3" s="100" t="s">
        <v>213</v>
      </c>
      <c r="E3" s="100" t="s">
        <v>214</v>
      </c>
      <c r="F3" s="100"/>
      <c r="G3" s="100"/>
      <c r="H3" s="100"/>
      <c r="I3" s="100"/>
      <c r="J3" s="100"/>
      <c r="K3" s="100"/>
      <c r="L3" s="100"/>
    </row>
    <row r="4" spans="1:12" s="13" customFormat="1" ht="10.8" x14ac:dyDescent="0.25">
      <c r="A4" s="102"/>
      <c r="B4" s="106"/>
      <c r="C4" s="100"/>
      <c r="D4" s="100"/>
      <c r="E4" s="14" t="s">
        <v>215</v>
      </c>
      <c r="F4" s="14" t="s">
        <v>216</v>
      </c>
      <c r="G4" s="14" t="s">
        <v>217</v>
      </c>
      <c r="H4" s="14" t="s">
        <v>218</v>
      </c>
      <c r="I4" s="14" t="s">
        <v>219</v>
      </c>
      <c r="J4" s="14" t="s">
        <v>220</v>
      </c>
      <c r="K4" s="14" t="s">
        <v>221</v>
      </c>
      <c r="L4" s="14" t="s">
        <v>222</v>
      </c>
    </row>
    <row r="5" spans="1:12" s="13" customFormat="1" ht="15" customHeight="1" x14ac:dyDescent="0.25">
      <c r="A5" s="103" t="s">
        <v>223</v>
      </c>
      <c r="B5" s="16" t="s">
        <v>224</v>
      </c>
      <c r="C5" s="17">
        <f>SUM(附表一!F6:F12)</f>
        <v>23</v>
      </c>
      <c r="D5" s="17">
        <f>SUM(附表一!G6:G12)</f>
        <v>414</v>
      </c>
      <c r="E5" s="17">
        <v>7</v>
      </c>
      <c r="F5" s="17">
        <v>8</v>
      </c>
      <c r="G5" s="17">
        <v>2</v>
      </c>
      <c r="H5" s="17">
        <v>3</v>
      </c>
      <c r="I5" s="17">
        <v>3</v>
      </c>
      <c r="J5" s="17">
        <v>0</v>
      </c>
      <c r="K5" s="17">
        <v>0</v>
      </c>
      <c r="L5" s="17">
        <v>0</v>
      </c>
    </row>
    <row r="6" spans="1:12" s="13" customFormat="1" ht="15" customHeight="1" x14ac:dyDescent="0.25">
      <c r="A6" s="76"/>
      <c r="B6" s="18" t="s">
        <v>225</v>
      </c>
      <c r="C6" s="17">
        <v>12</v>
      </c>
      <c r="D6" s="19">
        <v>216</v>
      </c>
      <c r="E6" s="19">
        <v>3</v>
      </c>
      <c r="F6" s="19">
        <v>3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  <c r="L6" s="19">
        <v>0</v>
      </c>
    </row>
    <row r="7" spans="1:12" s="13" customFormat="1" ht="15" customHeight="1" x14ac:dyDescent="0.25">
      <c r="A7" s="76"/>
      <c r="B7" s="18" t="s">
        <v>226</v>
      </c>
      <c r="C7" s="19">
        <v>4</v>
      </c>
      <c r="D7" s="19">
        <v>144</v>
      </c>
      <c r="E7" s="19">
        <v>1</v>
      </c>
      <c r="F7" s="19">
        <v>1</v>
      </c>
      <c r="G7" s="19">
        <v>1</v>
      </c>
      <c r="H7" s="19">
        <v>1</v>
      </c>
      <c r="I7" s="19">
        <v>0</v>
      </c>
      <c r="J7" s="19">
        <v>0</v>
      </c>
      <c r="K7" s="19">
        <v>0</v>
      </c>
      <c r="L7" s="19">
        <v>0</v>
      </c>
    </row>
    <row r="8" spans="1:12" s="13" customFormat="1" ht="15" customHeight="1" x14ac:dyDescent="0.25">
      <c r="A8" s="76"/>
      <c r="B8" s="18" t="s">
        <v>227</v>
      </c>
      <c r="C8" s="19">
        <v>18</v>
      </c>
      <c r="D8" s="19">
        <v>324</v>
      </c>
      <c r="E8" s="19">
        <v>3</v>
      </c>
      <c r="F8" s="19">
        <v>6</v>
      </c>
      <c r="G8" s="19">
        <v>4</v>
      </c>
      <c r="H8" s="19">
        <v>3</v>
      </c>
      <c r="I8" s="19">
        <v>0</v>
      </c>
      <c r="J8" s="19">
        <v>2</v>
      </c>
      <c r="K8" s="19">
        <v>0</v>
      </c>
      <c r="L8" s="19">
        <v>0</v>
      </c>
    </row>
    <row r="9" spans="1:12" s="13" customFormat="1" ht="15" customHeight="1" x14ac:dyDescent="0.25">
      <c r="A9" s="76"/>
      <c r="B9" s="18" t="s">
        <v>228</v>
      </c>
      <c r="C9" s="19">
        <v>9</v>
      </c>
      <c r="D9" s="19">
        <v>274</v>
      </c>
      <c r="E9" s="19">
        <v>5</v>
      </c>
      <c r="F9" s="19">
        <v>1</v>
      </c>
      <c r="G9" s="19">
        <v>1</v>
      </c>
      <c r="H9" s="19">
        <v>1</v>
      </c>
      <c r="I9" s="19">
        <v>1</v>
      </c>
      <c r="J9" s="19">
        <v>0</v>
      </c>
      <c r="K9" s="19">
        <v>0</v>
      </c>
      <c r="L9" s="19">
        <v>0</v>
      </c>
    </row>
    <row r="10" spans="1:12" s="13" customFormat="1" ht="15" customHeight="1" x14ac:dyDescent="0.25">
      <c r="A10" s="76"/>
      <c r="B10" s="18" t="s">
        <v>229</v>
      </c>
      <c r="C10" s="19">
        <v>2</v>
      </c>
      <c r="D10" s="19">
        <v>36</v>
      </c>
      <c r="E10" s="19">
        <v>0</v>
      </c>
      <c r="F10" s="19">
        <v>2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2" s="13" customFormat="1" ht="15" customHeight="1" x14ac:dyDescent="0.25">
      <c r="A11" s="76"/>
      <c r="B11" s="16" t="s">
        <v>230</v>
      </c>
      <c r="C11" s="5">
        <v>6</v>
      </c>
      <c r="D11" s="5">
        <v>108</v>
      </c>
      <c r="E11" s="20">
        <v>2</v>
      </c>
      <c r="F11" s="20">
        <v>0</v>
      </c>
      <c r="G11" s="20">
        <v>1</v>
      </c>
      <c r="H11" s="20">
        <v>1</v>
      </c>
      <c r="I11" s="20">
        <v>0</v>
      </c>
      <c r="J11" s="20">
        <v>2</v>
      </c>
      <c r="K11" s="5">
        <v>0</v>
      </c>
      <c r="L11" s="5">
        <v>0</v>
      </c>
    </row>
    <row r="12" spans="1:12" s="13" customFormat="1" ht="15" customHeight="1" x14ac:dyDescent="0.25">
      <c r="A12" s="104" t="s">
        <v>231</v>
      </c>
      <c r="B12" s="21" t="s">
        <v>232</v>
      </c>
      <c r="C12" s="5">
        <f>附表一!F47</f>
        <v>13</v>
      </c>
      <c r="D12" s="5">
        <f>附表一!G47</f>
        <v>234</v>
      </c>
      <c r="E12" s="5">
        <v>3</v>
      </c>
      <c r="F12" s="5">
        <f>附表一!K47</f>
        <v>5</v>
      </c>
      <c r="G12" s="5">
        <f>附表一!L47</f>
        <v>3</v>
      </c>
      <c r="H12" s="5">
        <v>2</v>
      </c>
      <c r="I12" s="5">
        <f>附表一!N47</f>
        <v>0</v>
      </c>
      <c r="J12" s="5">
        <f>附表一!O47</f>
        <v>0</v>
      </c>
      <c r="K12" s="5">
        <f>附表一!P47</f>
        <v>0</v>
      </c>
      <c r="L12" s="5">
        <f>附表一!Q47</f>
        <v>0</v>
      </c>
    </row>
    <row r="13" spans="1:12" s="13" customFormat="1" ht="15" customHeight="1" x14ac:dyDescent="0.25">
      <c r="A13" s="104"/>
      <c r="B13" s="5" t="s">
        <v>111</v>
      </c>
      <c r="C13" s="5">
        <f>附表一!F56</f>
        <v>19</v>
      </c>
      <c r="D13" s="5">
        <f>附表一!G56</f>
        <v>342</v>
      </c>
      <c r="E13" s="5">
        <v>0</v>
      </c>
      <c r="F13" s="5">
        <v>0</v>
      </c>
      <c r="G13" s="5">
        <v>7</v>
      </c>
      <c r="H13" s="5">
        <v>7</v>
      </c>
      <c r="I13" s="5">
        <v>3</v>
      </c>
      <c r="J13" s="5">
        <v>0</v>
      </c>
      <c r="K13" s="5">
        <v>0</v>
      </c>
      <c r="L13" s="5">
        <v>0</v>
      </c>
    </row>
    <row r="14" spans="1:12" s="13" customFormat="1" ht="15" customHeight="1" x14ac:dyDescent="0.25">
      <c r="A14" s="104"/>
      <c r="B14" s="21" t="s">
        <v>132</v>
      </c>
      <c r="C14" s="5">
        <f>附表一!F75</f>
        <v>13</v>
      </c>
      <c r="D14" s="5">
        <f>附表一!G75</f>
        <v>234</v>
      </c>
      <c r="E14" s="5">
        <v>1</v>
      </c>
      <c r="F14" s="5">
        <v>0</v>
      </c>
      <c r="G14" s="5">
        <v>0</v>
      </c>
      <c r="H14" s="5">
        <v>2</v>
      </c>
      <c r="I14" s="5">
        <v>6</v>
      </c>
      <c r="J14" s="5">
        <v>4</v>
      </c>
      <c r="K14" s="5">
        <v>0</v>
      </c>
      <c r="L14" s="5">
        <v>0</v>
      </c>
    </row>
    <row r="15" spans="1:12" s="13" customFormat="1" ht="25.05" customHeight="1" x14ac:dyDescent="0.25">
      <c r="A15" s="104"/>
      <c r="B15" s="21" t="s">
        <v>168</v>
      </c>
      <c r="C15" s="5">
        <f>附表一!F93</f>
        <v>37</v>
      </c>
      <c r="D15" s="5">
        <f>附表一!G93</f>
        <v>740</v>
      </c>
      <c r="E15" s="5">
        <v>1</v>
      </c>
      <c r="F15" s="5">
        <v>0</v>
      </c>
      <c r="G15" s="5">
        <v>3</v>
      </c>
      <c r="H15" s="5">
        <v>3</v>
      </c>
      <c r="I15" s="5">
        <v>5</v>
      </c>
      <c r="J15" s="5">
        <v>9</v>
      </c>
      <c r="K15" s="5">
        <f>附表一!P93</f>
        <v>0</v>
      </c>
      <c r="L15" s="5">
        <f>附表一!Q93</f>
        <v>0</v>
      </c>
    </row>
    <row r="16" spans="1:12" s="13" customFormat="1" ht="15" customHeight="1" x14ac:dyDescent="0.25">
      <c r="A16" s="60" t="s">
        <v>233</v>
      </c>
      <c r="B16" s="60"/>
      <c r="C16" s="10">
        <f>SUM(C5:C15)</f>
        <v>156</v>
      </c>
      <c r="D16" s="10">
        <f>SUM(D5:D15)</f>
        <v>3066</v>
      </c>
      <c r="E16" s="10">
        <f>SUM(E5:E15)</f>
        <v>26</v>
      </c>
      <c r="F16" s="10">
        <f t="shared" ref="F16:L16" si="0">SUM(F5:F15)</f>
        <v>26</v>
      </c>
      <c r="G16" s="10">
        <f t="shared" si="0"/>
        <v>25</v>
      </c>
      <c r="H16" s="10">
        <f t="shared" si="0"/>
        <v>26</v>
      </c>
      <c r="I16" s="10">
        <f t="shared" si="0"/>
        <v>18</v>
      </c>
      <c r="J16" s="10">
        <f t="shared" si="0"/>
        <v>17</v>
      </c>
      <c r="K16" s="10">
        <f t="shared" si="0"/>
        <v>0</v>
      </c>
      <c r="L16" s="10">
        <f t="shared" si="0"/>
        <v>0</v>
      </c>
    </row>
    <row r="17" spans="1:12" s="13" customFormat="1" ht="39" customHeight="1" x14ac:dyDescent="0.25">
      <c r="A17" s="100" t="s">
        <v>234</v>
      </c>
      <c r="B17" s="100"/>
      <c r="C17" s="83" t="s">
        <v>235</v>
      </c>
      <c r="D17" s="60"/>
      <c r="E17" s="60"/>
      <c r="F17" s="60"/>
      <c r="G17" s="60"/>
      <c r="H17" s="60"/>
      <c r="I17" s="60"/>
      <c r="J17" s="60"/>
      <c r="K17" s="60"/>
      <c r="L17" s="60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honeticPr fontId="31" type="noConversion"/>
  <pageMargins left="0.73958333333333304" right="0.73958333333333304" top="0.73958333333333304" bottom="0.73958333333333304" header="0.29861111111111099" footer="0.29861111111111099"/>
  <pageSetup paperSize="9" scale="9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topLeftCell="A2" zoomScale="115" zoomScaleNormal="115" workbookViewId="0">
      <selection activeCell="O30" sqref="O30"/>
    </sheetView>
  </sheetViews>
  <sheetFormatPr defaultColWidth="8.6640625" defaultRowHeight="13.8" x14ac:dyDescent="0.25"/>
  <cols>
    <col min="1" max="1" width="8.6640625" style="3" customWidth="1"/>
    <col min="2" max="2" width="11.33203125" style="3" customWidth="1"/>
    <col min="3" max="3" width="20.44140625" style="3" customWidth="1"/>
    <col min="4" max="4" width="10.88671875" style="3" customWidth="1"/>
    <col min="5" max="6" width="16.33203125" style="3" customWidth="1"/>
    <col min="7" max="16384" width="8.6640625" style="3"/>
  </cols>
  <sheetData>
    <row r="1" spans="1:17" s="1" customFormat="1" ht="22.05" customHeight="1" x14ac:dyDescent="0.25">
      <c r="A1" s="94" t="s">
        <v>236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0.399999999999999" x14ac:dyDescent="0.25">
      <c r="A2" s="109" t="s">
        <v>237</v>
      </c>
      <c r="B2" s="109"/>
      <c r="C2" s="109"/>
      <c r="D2" s="109"/>
      <c r="E2" s="109"/>
      <c r="F2" s="109"/>
    </row>
    <row r="3" spans="1:17" s="2" customFormat="1" ht="37.950000000000003" customHeight="1" x14ac:dyDescent="0.25">
      <c r="A3" s="4" t="s">
        <v>238</v>
      </c>
      <c r="B3" s="4" t="s">
        <v>2</v>
      </c>
      <c r="C3" s="4" t="s">
        <v>239</v>
      </c>
      <c r="D3" s="4" t="s">
        <v>7</v>
      </c>
      <c r="E3" s="4" t="s">
        <v>240</v>
      </c>
      <c r="F3" s="4" t="s">
        <v>241</v>
      </c>
    </row>
    <row r="4" spans="1:17" s="2" customFormat="1" ht="19.95" customHeight="1" x14ac:dyDescent="0.25">
      <c r="A4" s="108" t="s">
        <v>242</v>
      </c>
      <c r="B4" s="60" t="s">
        <v>243</v>
      </c>
      <c r="C4" s="6" t="s">
        <v>169</v>
      </c>
      <c r="D4" s="6">
        <v>1</v>
      </c>
      <c r="E4" s="5">
        <v>20</v>
      </c>
      <c r="F4" s="7">
        <v>1</v>
      </c>
    </row>
    <row r="5" spans="1:17" s="2" customFormat="1" ht="19.95" customHeight="1" x14ac:dyDescent="0.25">
      <c r="A5" s="108"/>
      <c r="B5" s="60"/>
      <c r="C5" s="8" t="s">
        <v>171</v>
      </c>
      <c r="D5" s="6">
        <v>1</v>
      </c>
      <c r="E5" s="6">
        <v>20</v>
      </c>
      <c r="F5" s="7">
        <v>3</v>
      </c>
    </row>
    <row r="6" spans="1:17" s="2" customFormat="1" ht="19.95" customHeight="1" x14ac:dyDescent="0.25">
      <c r="A6" s="108"/>
      <c r="B6" s="60"/>
      <c r="C6" s="8" t="s">
        <v>244</v>
      </c>
      <c r="D6" s="6">
        <v>1</v>
      </c>
      <c r="E6" s="5">
        <v>20</v>
      </c>
      <c r="F6" s="7">
        <v>3</v>
      </c>
    </row>
    <row r="7" spans="1:17" s="2" customFormat="1" ht="19.95" customHeight="1" x14ac:dyDescent="0.25">
      <c r="A7" s="108"/>
      <c r="B7" s="60"/>
      <c r="C7" s="8" t="s">
        <v>245</v>
      </c>
      <c r="D7" s="6">
        <v>1</v>
      </c>
      <c r="E7" s="5">
        <v>20</v>
      </c>
      <c r="F7" s="7">
        <v>3</v>
      </c>
    </row>
    <row r="8" spans="1:17" s="2" customFormat="1" ht="19.95" customHeight="1" x14ac:dyDescent="0.25">
      <c r="A8" s="108"/>
      <c r="B8" s="60"/>
      <c r="C8" s="8" t="s">
        <v>246</v>
      </c>
      <c r="D8" s="6">
        <v>2</v>
      </c>
      <c r="E8" s="5">
        <v>40</v>
      </c>
      <c r="F8" s="7">
        <v>4</v>
      </c>
    </row>
    <row r="9" spans="1:17" s="2" customFormat="1" ht="19.95" customHeight="1" x14ac:dyDescent="0.25">
      <c r="A9" s="108"/>
      <c r="B9" s="60"/>
      <c r="C9" s="8" t="s">
        <v>247</v>
      </c>
      <c r="D9" s="6">
        <v>1</v>
      </c>
      <c r="E9" s="5">
        <v>20</v>
      </c>
      <c r="F9" s="7">
        <v>4</v>
      </c>
    </row>
    <row r="10" spans="1:17" s="2" customFormat="1" ht="19.95" customHeight="1" x14ac:dyDescent="0.25">
      <c r="A10" s="108"/>
      <c r="B10" s="60"/>
      <c r="C10" s="8" t="s">
        <v>248</v>
      </c>
      <c r="D10" s="6">
        <v>2</v>
      </c>
      <c r="E10" s="5">
        <v>40</v>
      </c>
      <c r="F10" s="7">
        <v>5</v>
      </c>
    </row>
    <row r="11" spans="1:17" s="2" customFormat="1" ht="19.95" customHeight="1" x14ac:dyDescent="0.25">
      <c r="A11" s="108"/>
      <c r="B11" s="60"/>
      <c r="C11" s="8" t="s">
        <v>249</v>
      </c>
      <c r="D11" s="6">
        <v>2</v>
      </c>
      <c r="E11" s="5">
        <v>40</v>
      </c>
      <c r="F11" s="7">
        <v>5</v>
      </c>
    </row>
    <row r="12" spans="1:17" s="2" customFormat="1" ht="19.95" customHeight="1" x14ac:dyDescent="0.25">
      <c r="A12" s="108"/>
      <c r="B12" s="60"/>
      <c r="C12" s="8" t="s">
        <v>250</v>
      </c>
      <c r="D12" s="6">
        <v>1</v>
      </c>
      <c r="E12" s="5">
        <v>20</v>
      </c>
      <c r="F12" s="7">
        <v>5</v>
      </c>
    </row>
    <row r="13" spans="1:17" s="2" customFormat="1" ht="19.95" customHeight="1" x14ac:dyDescent="0.25">
      <c r="A13" s="108"/>
      <c r="B13" s="60"/>
      <c r="C13" s="8" t="s">
        <v>251</v>
      </c>
      <c r="D13" s="6">
        <v>2</v>
      </c>
      <c r="E13" s="5">
        <v>40</v>
      </c>
      <c r="F13" s="7">
        <v>6</v>
      </c>
    </row>
    <row r="14" spans="1:17" s="2" customFormat="1" ht="19.95" customHeight="1" x14ac:dyDescent="0.25">
      <c r="A14" s="108"/>
      <c r="B14" s="60"/>
      <c r="C14" s="8" t="s">
        <v>252</v>
      </c>
      <c r="D14" s="6">
        <v>2</v>
      </c>
      <c r="E14" s="5">
        <v>40</v>
      </c>
      <c r="F14" s="7">
        <v>6</v>
      </c>
    </row>
    <row r="15" spans="1:17" s="2" customFormat="1" ht="19.95" customHeight="1" x14ac:dyDescent="0.25">
      <c r="A15" s="108"/>
      <c r="B15" s="60"/>
      <c r="C15" s="8" t="s">
        <v>253</v>
      </c>
      <c r="D15" s="6">
        <v>2</v>
      </c>
      <c r="E15" s="5">
        <v>40</v>
      </c>
      <c r="F15" s="7">
        <v>6</v>
      </c>
    </row>
    <row r="16" spans="1:17" s="2" customFormat="1" ht="19.95" customHeight="1" x14ac:dyDescent="0.25">
      <c r="A16" s="108"/>
      <c r="B16" s="60"/>
      <c r="C16" s="8" t="s">
        <v>193</v>
      </c>
      <c r="D16" s="9">
        <v>2</v>
      </c>
      <c r="E16" s="9">
        <v>40</v>
      </c>
      <c r="F16" s="7">
        <v>6</v>
      </c>
    </row>
    <row r="17" spans="1:6" s="2" customFormat="1" ht="19.95" customHeight="1" x14ac:dyDescent="0.25">
      <c r="A17" s="108"/>
      <c r="B17" s="60"/>
      <c r="C17" s="8" t="s">
        <v>195</v>
      </c>
      <c r="D17" s="9">
        <v>1</v>
      </c>
      <c r="E17" s="9">
        <v>20</v>
      </c>
      <c r="F17" s="7">
        <v>6</v>
      </c>
    </row>
    <row r="18" spans="1:6" s="2" customFormat="1" ht="19.95" customHeight="1" x14ac:dyDescent="0.25">
      <c r="A18" s="108"/>
      <c r="B18" s="60"/>
      <c r="C18" s="8" t="s">
        <v>254</v>
      </c>
      <c r="D18" s="9">
        <v>1</v>
      </c>
      <c r="E18" s="9" t="s">
        <v>197</v>
      </c>
      <c r="F18" s="7">
        <v>7</v>
      </c>
    </row>
    <row r="19" spans="1:6" s="2" customFormat="1" ht="19.95" customHeight="1" x14ac:dyDescent="0.25">
      <c r="A19" s="108"/>
      <c r="B19" s="60"/>
      <c r="C19" s="8" t="s">
        <v>200</v>
      </c>
      <c r="D19" s="6">
        <v>3</v>
      </c>
      <c r="E19" s="9" t="s">
        <v>255</v>
      </c>
      <c r="F19" s="10">
        <v>7</v>
      </c>
    </row>
    <row r="20" spans="1:6" s="2" customFormat="1" ht="19.95" customHeight="1" x14ac:dyDescent="0.25">
      <c r="A20" s="108"/>
      <c r="B20" s="60"/>
      <c r="C20" s="8" t="s">
        <v>203</v>
      </c>
      <c r="D20" s="5">
        <v>12</v>
      </c>
      <c r="E20" s="9" t="s">
        <v>205</v>
      </c>
      <c r="F20" s="10">
        <v>8</v>
      </c>
    </row>
    <row r="21" spans="1:6" s="2" customFormat="1" ht="19.95" customHeight="1" x14ac:dyDescent="0.25">
      <c r="A21" s="108"/>
      <c r="B21" s="60" t="s">
        <v>256</v>
      </c>
      <c r="C21" s="8" t="s">
        <v>257</v>
      </c>
      <c r="D21" s="5">
        <v>1.5</v>
      </c>
      <c r="E21" s="5">
        <v>27</v>
      </c>
      <c r="F21" s="10">
        <v>2</v>
      </c>
    </row>
    <row r="22" spans="1:6" s="2" customFormat="1" ht="19.95" customHeight="1" x14ac:dyDescent="0.25">
      <c r="A22" s="108"/>
      <c r="B22" s="60"/>
      <c r="C22" s="8" t="s">
        <v>258</v>
      </c>
      <c r="D22" s="5">
        <v>1.5</v>
      </c>
      <c r="E22" s="5">
        <v>27</v>
      </c>
      <c r="F22" s="10">
        <v>3</v>
      </c>
    </row>
    <row r="23" spans="1:6" s="2" customFormat="1" ht="19.95" customHeight="1" x14ac:dyDescent="0.25">
      <c r="A23" s="108"/>
      <c r="B23" s="60"/>
      <c r="C23" s="8" t="s">
        <v>259</v>
      </c>
      <c r="D23" s="5">
        <v>1.5</v>
      </c>
      <c r="E23" s="5">
        <v>27</v>
      </c>
      <c r="F23" s="10">
        <v>4</v>
      </c>
    </row>
    <row r="24" spans="1:6" s="2" customFormat="1" ht="19.95" customHeight="1" x14ac:dyDescent="0.25">
      <c r="A24" s="108"/>
      <c r="B24" s="60"/>
      <c r="C24" s="8" t="s">
        <v>260</v>
      </c>
      <c r="D24" s="5">
        <v>1.5</v>
      </c>
      <c r="E24" s="5">
        <v>27</v>
      </c>
      <c r="F24" s="10">
        <v>5</v>
      </c>
    </row>
    <row r="25" spans="1:6" s="2" customFormat="1" ht="19.95" customHeight="1" x14ac:dyDescent="0.25">
      <c r="A25" s="108"/>
      <c r="B25" s="60"/>
      <c r="C25" s="8" t="s">
        <v>261</v>
      </c>
      <c r="D25" s="5">
        <v>1</v>
      </c>
      <c r="E25" s="5">
        <v>18</v>
      </c>
      <c r="F25" s="10">
        <v>3</v>
      </c>
    </row>
    <row r="26" spans="1:6" s="2" customFormat="1" ht="15" customHeight="1" x14ac:dyDescent="0.25">
      <c r="A26" s="108"/>
      <c r="B26" s="66" t="s">
        <v>262</v>
      </c>
      <c r="C26" s="11" t="s">
        <v>133</v>
      </c>
      <c r="D26" s="5">
        <v>1</v>
      </c>
      <c r="E26" s="5">
        <v>20</v>
      </c>
      <c r="F26" s="6">
        <v>1</v>
      </c>
    </row>
    <row r="27" spans="1:6" s="2" customFormat="1" ht="15" customHeight="1" x14ac:dyDescent="0.25">
      <c r="A27" s="108"/>
      <c r="B27" s="68"/>
      <c r="C27" s="6" t="s">
        <v>165</v>
      </c>
      <c r="D27" s="5">
        <v>1</v>
      </c>
      <c r="E27" s="6">
        <v>18</v>
      </c>
      <c r="F27" s="6">
        <v>6</v>
      </c>
    </row>
    <row r="28" spans="1:6" s="2" customFormat="1" ht="15" customHeight="1" x14ac:dyDescent="0.25">
      <c r="A28" s="82" t="s">
        <v>263</v>
      </c>
      <c r="B28" s="110"/>
      <c r="C28" s="111"/>
      <c r="D28" s="5">
        <f>SUM(D4:D27)</f>
        <v>46</v>
      </c>
      <c r="E28" s="5">
        <f>SUM(E4:E25)+16*20</f>
        <v>866</v>
      </c>
      <c r="F28" s="6"/>
    </row>
    <row r="29" spans="1:6" s="2" customFormat="1" ht="15" customHeight="1" x14ac:dyDescent="0.25">
      <c r="A29" s="60" t="s">
        <v>264</v>
      </c>
      <c r="B29" s="60"/>
      <c r="C29" s="60"/>
      <c r="D29" s="112">
        <f>D28/156</f>
        <v>0.29487179487179499</v>
      </c>
      <c r="E29" s="112"/>
      <c r="F29" s="112"/>
    </row>
    <row r="30" spans="1:6" s="2" customFormat="1" ht="43.95" customHeight="1" x14ac:dyDescent="0.25">
      <c r="A30" s="107" t="s">
        <v>265</v>
      </c>
      <c r="B30" s="107"/>
      <c r="C30" s="107"/>
      <c r="D30" s="107"/>
      <c r="E30" s="107"/>
      <c r="F30" s="107"/>
    </row>
  </sheetData>
  <mergeCells count="10">
    <mergeCell ref="A1:Q1"/>
    <mergeCell ref="A2:F2"/>
    <mergeCell ref="A28:C28"/>
    <mergeCell ref="A29:C29"/>
    <mergeCell ref="D29:F29"/>
    <mergeCell ref="A30:F30"/>
    <mergeCell ref="A4:A27"/>
    <mergeCell ref="B4:B20"/>
    <mergeCell ref="B21:B25"/>
    <mergeCell ref="B26:B27"/>
  </mergeCells>
  <phoneticPr fontId="31" type="noConversion"/>
  <conditionalFormatting sqref="C2:C3 C28:C1048576">
    <cfRule type="duplicateValues" dxfId="4" priority="15"/>
  </conditionalFormatting>
  <conditionalFormatting sqref="C5:C15">
    <cfRule type="duplicateValues" dxfId="3" priority="12"/>
  </conditionalFormatting>
  <conditionalFormatting sqref="C16:C19 C22">
    <cfRule type="duplicateValues" dxfId="2" priority="8"/>
  </conditionalFormatting>
  <conditionalFormatting sqref="C20:C21">
    <cfRule type="duplicateValues" dxfId="1" priority="7"/>
  </conditionalFormatting>
  <conditionalFormatting sqref="C23:C27">
    <cfRule type="duplicateValues" dxfId="0" priority="11"/>
  </conditionalFormatting>
  <pageMargins left="0.75" right="0.75" top="1" bottom="1" header="0.5" footer="0.5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附表一</vt:lpstr>
      <vt:lpstr>附表二</vt:lpstr>
      <vt:lpstr>附表三</vt:lpstr>
      <vt:lpstr>附表一!Print_Titles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Daemon Eureka</cp:lastModifiedBy>
  <cp:lastPrinted>2021-03-22T09:08:00Z</cp:lastPrinted>
  <dcterms:created xsi:type="dcterms:W3CDTF">2020-05-26T01:49:00Z</dcterms:created>
  <dcterms:modified xsi:type="dcterms:W3CDTF">2026-01-23T08:55:23Z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A925D9289D0E4288A800F783AAC9A885_13</vt:lpwstr>
  </property>
</Properties>
</file>